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4370" windowHeight="9675" activeTab="1"/>
  </bookViews>
  <sheets>
    <sheet name="Nomina Personal Contratado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Personal Contratado'!$A$8:$O$40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G19" i="2"/>
  <c r="F19" i="2"/>
  <c r="H18" i="2"/>
  <c r="H17" i="2"/>
  <c r="H16" i="2"/>
  <c r="H15" i="2"/>
  <c r="H14" i="2"/>
  <c r="H13" i="2"/>
  <c r="H19" i="2" s="1"/>
  <c r="F28" i="2" s="1"/>
  <c r="H12" i="2"/>
  <c r="H11" i="2"/>
  <c r="J40" i="1" l="1"/>
  <c r="L40" i="1"/>
  <c r="N40" i="1"/>
  <c r="K9" i="1"/>
  <c r="M9" i="1"/>
  <c r="K10" i="1"/>
  <c r="M10" i="1"/>
  <c r="O10" i="1"/>
  <c r="K11" i="1"/>
  <c r="M11" i="1"/>
  <c r="K12" i="1"/>
  <c r="M12" i="1"/>
  <c r="O12" i="1" s="1"/>
  <c r="K13" i="1"/>
  <c r="M13" i="1"/>
  <c r="K14" i="1"/>
  <c r="M14" i="1"/>
  <c r="O14" i="1"/>
  <c r="K15" i="1"/>
  <c r="M15" i="1"/>
  <c r="O15" i="1" s="1"/>
  <c r="K16" i="1"/>
  <c r="M16" i="1"/>
  <c r="O16" i="1" s="1"/>
  <c r="K17" i="1"/>
  <c r="M17" i="1"/>
  <c r="K18" i="1"/>
  <c r="O18" i="1" s="1"/>
  <c r="M18" i="1"/>
  <c r="K19" i="1"/>
  <c r="M19" i="1"/>
  <c r="O19" i="1" s="1"/>
  <c r="K20" i="1"/>
  <c r="M20" i="1"/>
  <c r="K21" i="1"/>
  <c r="M21" i="1"/>
  <c r="K22" i="1"/>
  <c r="O22" i="1" s="1"/>
  <c r="M22" i="1"/>
  <c r="K23" i="1"/>
  <c r="M23" i="1"/>
  <c r="O23" i="1" s="1"/>
  <c r="K24" i="1"/>
  <c r="M24" i="1"/>
  <c r="O24" i="1" s="1"/>
  <c r="K25" i="1"/>
  <c r="M25" i="1"/>
  <c r="K26" i="1"/>
  <c r="M26" i="1"/>
  <c r="K27" i="1"/>
  <c r="O27" i="1" s="1"/>
  <c r="M27" i="1"/>
  <c r="K28" i="1"/>
  <c r="M28" i="1"/>
  <c r="O28" i="1" s="1"/>
  <c r="K29" i="1"/>
  <c r="M29" i="1"/>
  <c r="K30" i="1"/>
  <c r="M30" i="1"/>
  <c r="O30" i="1" s="1"/>
  <c r="K31" i="1"/>
  <c r="O31" i="1" s="1"/>
  <c r="M31" i="1"/>
  <c r="K32" i="1"/>
  <c r="M32" i="1"/>
  <c r="O32" i="1" s="1"/>
  <c r="K33" i="1"/>
  <c r="M33" i="1"/>
  <c r="O33" i="1" s="1"/>
  <c r="K34" i="1"/>
  <c r="M34" i="1"/>
  <c r="O34" i="1" s="1"/>
  <c r="K35" i="1"/>
  <c r="M35" i="1"/>
  <c r="O35" i="1" s="1"/>
  <c r="K36" i="1"/>
  <c r="M36" i="1"/>
  <c r="K37" i="1"/>
  <c r="M37" i="1"/>
  <c r="O37" i="1"/>
  <c r="K38" i="1"/>
  <c r="M38" i="1"/>
  <c r="K39" i="1"/>
  <c r="M39" i="1"/>
  <c r="O39" i="1" s="1"/>
  <c r="K40" i="1" l="1"/>
  <c r="O38" i="1"/>
  <c r="O29" i="1"/>
  <c r="O20" i="1"/>
  <c r="O11" i="1"/>
  <c r="O36" i="1"/>
  <c r="O26" i="1"/>
  <c r="O25" i="1"/>
  <c r="O21" i="1"/>
  <c r="O17" i="1"/>
  <c r="O13" i="1"/>
  <c r="O9" i="1"/>
  <c r="M40" i="1"/>
  <c r="D5" i="1"/>
  <c r="O40" i="1" l="1"/>
</calcChain>
</file>

<file path=xl/sharedStrings.xml><?xml version="1.0" encoding="utf-8"?>
<sst xmlns="http://schemas.openxmlformats.org/spreadsheetml/2006/main" count="291" uniqueCount="183">
  <si>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</si>
  <si>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</si>
  <si>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</si>
  <si>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</si>
  <si>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</si>
  <si>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</si>
  <si>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</si>
  <si>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</si>
  <si>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</si>
  <si>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</si>
  <si>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</si>
  <si>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</si>
  <si>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</si>
  <si>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</si>
  <si>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</si>
  <si>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</si>
  <si>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</si>
  <si>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</si>
  <si>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</si>
  <si>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</si>
  <si>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</si>
  <si>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</si>
  <si>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</si>
  <si>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</si>
  <si>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</si>
  <si>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</si>
  <si>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</si>
  <si>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</si>
  <si>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</si>
  <si>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</si>
  <si>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</si>
  <si>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</si>
  <si>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</si>
  <si>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</si>
  <si>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</si>
  <si>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</si>
  <si>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</si>
  <si>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</si>
  <si>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</si>
  <si>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</si>
  <si>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</si>
  <si>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</si>
  <si>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</si>
  <si>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</si>
  <si>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</si>
  <si>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</si>
  <si>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</si>
  <si>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</si>
  <si>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</si>
  <si>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</si>
  <si>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</si>
  <si>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</si>
  <si>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</si>
  <si>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</si>
  <si>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</si>
  <si>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</si>
  <si>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</si>
  <si>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</si>
  <si>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</si>
  <si>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</si>
  <si>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</si>
  <si>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</si>
  <si>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</si>
  <si>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</si>
  <si>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</si>
  <si>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</si>
  <si>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</si>
  <si>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</si>
  <si>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</si>
  <si>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</si>
  <si>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</si>
  <si>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</si>
  <si>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</si>
  <si>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</si>
  <si>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</si>
  <si>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</si>
  <si>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</si>
  <si>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</si>
  <si>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</si>
  <si>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</si>
  <si>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</si>
  <si>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</si>
  <si>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</si>
  <si>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</si>
  <si>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</si>
  <si>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</si>
  <si>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</si>
  <si>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</si>
  <si>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</si>
  <si>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</si>
  <si>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</si>
  <si>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</si>
  <si>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</si>
  <si>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</si>
  <si>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</si>
  <si>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</si>
  <si>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</si>
  <si>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</si>
  <si>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</si>
  <si>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</si>
  <si>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</si>
  <si>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</si>
  <si>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</si>
  <si>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</si>
  <si>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</si>
  <si>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</si>
  <si>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</si>
  <si>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</si>
  <si>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</si>
  <si>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</si>
  <si>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</si>
  <si>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</si>
  <si>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</si>
  <si>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</si>
  <si>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</si>
  <si>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</si>
  <si>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</si>
  <si>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</si>
  <si>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</si>
  <si>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</si>
  <si>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</si>
  <si>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</si>
  <si>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</si>
  <si>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</si>
  <si>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</si>
  <si>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</si>
  <si>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</si>
  <si>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</si>
  <si>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</si>
  <si>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</si>
  <si>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</si>
  <si>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</si>
  <si>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</si>
  <si>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</si>
  <si>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</si>
  <si>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</si>
  <si>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</si>
  <si>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</si>
  <si>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</si>
  <si>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</si>
  <si>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</si>
  <si>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</si>
  <si>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</si>
  <si>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</si>
  <si>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</si>
  <si>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</si>
  <si>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SERVICIO NACIONAL DE SALUD</t>
  </si>
  <si>
    <t>SERVICIO REGIONAL METROPOLITANO DE SALUD</t>
  </si>
  <si>
    <t>HOSPITAL DOCENTE PADRE BILLINI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</si>
  <si>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</si>
  <si>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</si>
  <si>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</si>
  <si>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</si>
  <si>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</si>
  <si>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</si>
  <si>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</si>
  <si>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</si>
  <si>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</si>
  <si>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>NERIS</t>
  </si>
  <si>
    <t>CASO RODRIGUEZ</t>
  </si>
  <si>
    <t>PERSONAL DE VIGILANCIA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</si>
  <si>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</si>
  <si>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</si>
  <si>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</si>
  <si>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</si>
  <si>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</si>
  <si>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</si>
  <si>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</si>
  <si>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</si>
  <si>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</si>
  <si>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</si>
  <si>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</si>
  <si>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</si>
  <si>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</si>
  <si>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</si>
  <si>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</si>
  <si>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</si>
  <si>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</si>
  <si>
    <t xml:space="preserve">FEBRERO </t>
  </si>
  <si>
    <t>NÓMINA DEL PERSONAL DE MILITARES MES DE FEBRERO 2022</t>
  </si>
  <si>
    <t xml:space="preserve">PABLO </t>
  </si>
  <si>
    <t>CLETO ALMONTE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</si>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</sst>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3" fontId="2" fillId="0" borderId="0" xfId="0" applyNumberFormat="1" applyFont="1"/>
    <xf numFmtId="166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44" fontId="0" fillId="0" borderId="0" xfId="0" applyNumberFormat="1" applyFont="1" applyBorder="1" applyAlignment="1">
      <alignment vertical="center"/>
    </xf>
    <xf numFmtId="44" fontId="1" fillId="3" borderId="0" xfId="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44" fontId="0" fillId="3" borderId="0" xfId="2" applyNumberFormat="1" applyFont="1" applyFill="1" applyBorder="1" applyAlignment="1">
      <alignment vertical="center"/>
    </xf>
    <xf numFmtId="44" fontId="2" fillId="3" borderId="0" xfId="0" applyNumberFormat="1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4" fontId="0" fillId="0" borderId="7" xfId="0" applyNumberForma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44" fontId="0" fillId="0" borderId="7" xfId="0" applyNumberFormat="1" applyFont="1" applyFill="1" applyBorder="1" applyAlignment="1">
      <alignment horizontal="left"/>
    </xf>
    <xf numFmtId="44" fontId="1" fillId="3" borderId="7" xfId="2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3" fontId="1" fillId="0" borderId="7" xfId="2" applyFont="1" applyFill="1" applyBorder="1" applyAlignment="1">
      <alignment horizontal="left" wrapText="1"/>
    </xf>
    <xf numFmtId="44" fontId="1" fillId="0" borderId="7" xfId="2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3" fontId="0" fillId="3" borderId="10" xfId="2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6" name="Imagen 5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231775</xdr:colOff>
      <xdr:row>0</xdr:row>
      <xdr:rowOff>25400</xdr:rowOff>
    </xdr:from>
    <xdr:to>
      <xdr:col>8</xdr:col>
      <xdr:colOff>1717675</xdr:colOff>
      <xdr:row>4</xdr:row>
      <xdr:rowOff>101600</xdr:rowOff>
    </xdr:to>
    <xdr:pic>
      <xdr:nvPicPr>
        <xdr:cNvPr id="7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6675" y="25400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A40" sqref="A40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178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50</v>
      </c>
      <c r="C9" s="26" t="s">
        <v>51</v>
      </c>
      <c r="D9" s="26" t="s">
        <v>25</v>
      </c>
      <c r="E9" s="15" t="s">
        <v>52</v>
      </c>
      <c r="F9" s="15" t="s">
        <v>119</v>
      </c>
      <c r="G9" s="27" t="s">
        <v>143</v>
      </c>
      <c r="H9" s="31">
        <v>44317</v>
      </c>
      <c r="I9" s="31">
        <v>44682</v>
      </c>
      <c r="J9" s="19">
        <v>31500</v>
      </c>
      <c r="K9" s="19">
        <f t="shared" ref="K9:K39" si="0">J9*2.87%</f>
        <v>904.05</v>
      </c>
      <c r="L9" s="19"/>
      <c r="M9" s="19">
        <f t="shared" ref="M9:M39" si="1">J9*3.04%</f>
        <v>957.6</v>
      </c>
      <c r="N9" s="19"/>
      <c r="O9" s="28">
        <f t="shared" ref="O9:O39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61</v>
      </c>
      <c r="C10" s="26" t="s">
        <v>62</v>
      </c>
      <c r="D10" s="26" t="s">
        <v>25</v>
      </c>
      <c r="E10" s="15" t="s">
        <v>63</v>
      </c>
      <c r="F10" s="15" t="s">
        <v>121</v>
      </c>
      <c r="G10" s="27" t="s">
        <v>143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41</v>
      </c>
      <c r="C11" s="26" t="s">
        <v>42</v>
      </c>
      <c r="D11" s="26" t="s">
        <v>25</v>
      </c>
      <c r="E11" s="15" t="s">
        <v>43</v>
      </c>
      <c r="F11" s="15" t="s">
        <v>132</v>
      </c>
      <c r="G11" s="27" t="s">
        <v>143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95</v>
      </c>
      <c r="C12" s="26" t="s">
        <v>96</v>
      </c>
      <c r="D12" s="26" t="s">
        <v>25</v>
      </c>
      <c r="E12" s="15" t="s">
        <v>97</v>
      </c>
      <c r="F12" s="15" t="s">
        <v>129</v>
      </c>
      <c r="G12" s="27" t="s">
        <v>144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106</v>
      </c>
      <c r="C13" s="26" t="s">
        <v>107</v>
      </c>
      <c r="D13" s="26" t="s">
        <v>25</v>
      </c>
      <c r="E13" s="15" t="s">
        <v>108</v>
      </c>
      <c r="F13" s="15" t="s">
        <v>130</v>
      </c>
      <c r="G13" s="27" t="s">
        <v>144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44</v>
      </c>
      <c r="C14" s="26" t="s">
        <v>45</v>
      </c>
      <c r="D14" s="26" t="s">
        <v>25</v>
      </c>
      <c r="E14" s="15" t="s">
        <v>46</v>
      </c>
      <c r="F14" s="15" t="s">
        <v>117</v>
      </c>
      <c r="G14" s="27" t="s">
        <v>142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1350.12</v>
      </c>
      <c r="O14" s="28">
        <f t="shared" si="2"/>
        <v>28288.230000000003</v>
      </c>
    </row>
    <row r="15" spans="1:15" s="29" customFormat="1" ht="30" customHeight="1" x14ac:dyDescent="0.25">
      <c r="A15" s="25">
        <v>7</v>
      </c>
      <c r="B15" s="15" t="s">
        <v>86</v>
      </c>
      <c r="C15" s="26" t="s">
        <v>87</v>
      </c>
      <c r="D15" s="26" t="s">
        <v>34</v>
      </c>
      <c r="E15" s="15" t="s">
        <v>88</v>
      </c>
      <c r="F15" s="15" t="s">
        <v>125</v>
      </c>
      <c r="G15" s="27" t="s">
        <v>135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28">
        <f t="shared" si="2"/>
        <v>34794.06</v>
      </c>
    </row>
    <row r="16" spans="1:15" s="29" customFormat="1" ht="30" customHeight="1" x14ac:dyDescent="0.25">
      <c r="A16" s="25">
        <v>8</v>
      </c>
      <c r="B16" s="15" t="s">
        <v>89</v>
      </c>
      <c r="C16" s="26" t="s">
        <v>90</v>
      </c>
      <c r="D16" s="26" t="s">
        <v>25</v>
      </c>
      <c r="E16" s="15" t="s">
        <v>91</v>
      </c>
      <c r="F16" s="15" t="s">
        <v>125</v>
      </c>
      <c r="G16" s="27" t="s">
        <v>135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1350.12</v>
      </c>
      <c r="O16" s="28">
        <f t="shared" si="2"/>
        <v>24054.18</v>
      </c>
    </row>
    <row r="17" spans="1:15" s="29" customFormat="1" ht="30" customHeight="1" x14ac:dyDescent="0.25">
      <c r="A17" s="25">
        <v>9</v>
      </c>
      <c r="B17" s="26" t="s">
        <v>83</v>
      </c>
      <c r="C17" s="26" t="s">
        <v>84</v>
      </c>
      <c r="D17" s="26" t="s">
        <v>25</v>
      </c>
      <c r="E17" s="15" t="s">
        <v>85</v>
      </c>
      <c r="F17" s="15" t="s">
        <v>127</v>
      </c>
      <c r="G17" s="27" t="s">
        <v>142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67</v>
      </c>
      <c r="C18" s="26" t="s">
        <v>68</v>
      </c>
      <c r="D18" s="26" t="s">
        <v>25</v>
      </c>
      <c r="E18" s="15" t="s">
        <v>69</v>
      </c>
      <c r="F18" s="15" t="s">
        <v>123</v>
      </c>
      <c r="G18" s="27" t="s">
        <v>135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1350.12</v>
      </c>
      <c r="O18" s="28">
        <f t="shared" si="2"/>
        <v>15586.080000000002</v>
      </c>
    </row>
    <row r="19" spans="1:15" s="29" customFormat="1" ht="30" customHeight="1" x14ac:dyDescent="0.25">
      <c r="A19" s="25">
        <v>11</v>
      </c>
      <c r="B19" s="26" t="s">
        <v>73</v>
      </c>
      <c r="C19" s="26" t="s">
        <v>74</v>
      </c>
      <c r="D19" s="26" t="s">
        <v>25</v>
      </c>
      <c r="E19" s="15" t="s">
        <v>75</v>
      </c>
      <c r="F19" s="15" t="s">
        <v>125</v>
      </c>
      <c r="G19" s="27" t="s">
        <v>135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76</v>
      </c>
      <c r="C20" s="26" t="s">
        <v>112</v>
      </c>
      <c r="D20" s="26" t="s">
        <v>25</v>
      </c>
      <c r="E20" s="15" t="s">
        <v>75</v>
      </c>
      <c r="F20" s="15" t="s">
        <v>125</v>
      </c>
      <c r="G20" s="27" t="s">
        <v>135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77</v>
      </c>
      <c r="C21" s="26" t="s">
        <v>78</v>
      </c>
      <c r="D21" s="26" t="s">
        <v>34</v>
      </c>
      <c r="E21" s="15" t="s">
        <v>79</v>
      </c>
      <c r="F21" s="15" t="s">
        <v>115</v>
      </c>
      <c r="G21" s="27" t="s">
        <v>142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92</v>
      </c>
      <c r="C22" s="26" t="s">
        <v>93</v>
      </c>
      <c r="D22" s="26" t="s">
        <v>25</v>
      </c>
      <c r="E22" s="15" t="s">
        <v>94</v>
      </c>
      <c r="F22" s="15" t="s">
        <v>128</v>
      </c>
      <c r="G22" s="27" t="s">
        <v>134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109</v>
      </c>
      <c r="C23" s="26" t="s">
        <v>110</v>
      </c>
      <c r="D23" s="26" t="s">
        <v>25</v>
      </c>
      <c r="E23" s="15" t="s">
        <v>111</v>
      </c>
      <c r="F23" s="15" t="s">
        <v>131</v>
      </c>
      <c r="G23" s="27" t="s">
        <v>135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36</v>
      </c>
      <c r="C24" s="26" t="s">
        <v>37</v>
      </c>
      <c r="D24" s="26" t="s">
        <v>34</v>
      </c>
      <c r="E24" s="15" t="s">
        <v>38</v>
      </c>
      <c r="F24" s="15" t="s">
        <v>116</v>
      </c>
      <c r="G24" s="27" t="s">
        <v>135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103</v>
      </c>
      <c r="C25" s="26" t="s">
        <v>104</v>
      </c>
      <c r="D25" s="26" t="s">
        <v>34</v>
      </c>
      <c r="E25" s="15" t="s">
        <v>105</v>
      </c>
      <c r="F25" s="15" t="s">
        <v>120</v>
      </c>
      <c r="G25" s="27" t="s">
        <v>133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98</v>
      </c>
      <c r="C26" s="26" t="s">
        <v>99</v>
      </c>
      <c r="D26" s="26" t="s">
        <v>34</v>
      </c>
      <c r="E26" s="15" t="s">
        <v>60</v>
      </c>
      <c r="F26" s="15" t="s">
        <v>120</v>
      </c>
      <c r="G26" s="27" t="s">
        <v>133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32</v>
      </c>
      <c r="C27" s="26" t="s">
        <v>33</v>
      </c>
      <c r="D27" s="26" t="s">
        <v>34</v>
      </c>
      <c r="E27" s="15" t="s">
        <v>35</v>
      </c>
      <c r="F27" s="15" t="s">
        <v>115</v>
      </c>
      <c r="G27" s="27" t="s">
        <v>142</v>
      </c>
      <c r="H27" s="32">
        <v>44136</v>
      </c>
      <c r="I27" s="32">
        <v>44501</v>
      </c>
      <c r="J27" s="19">
        <v>11000</v>
      </c>
      <c r="K27" s="19">
        <f t="shared" si="0"/>
        <v>315.7</v>
      </c>
      <c r="L27" s="19"/>
      <c r="M27" s="19">
        <f t="shared" si="1"/>
        <v>334.4</v>
      </c>
      <c r="N27" s="19"/>
      <c r="O27" s="28">
        <f t="shared" si="2"/>
        <v>10349.9</v>
      </c>
    </row>
    <row r="28" spans="1:15" s="29" customFormat="1" ht="30" customHeight="1" x14ac:dyDescent="0.25">
      <c r="A28" s="25">
        <v>20</v>
      </c>
      <c r="B28" s="26" t="s">
        <v>47</v>
      </c>
      <c r="C28" s="26" t="s">
        <v>48</v>
      </c>
      <c r="D28" s="26" t="s">
        <v>25</v>
      </c>
      <c r="E28" s="15" t="s">
        <v>49</v>
      </c>
      <c r="F28" s="15" t="s">
        <v>118</v>
      </c>
      <c r="G28" s="27" t="s">
        <v>143</v>
      </c>
      <c r="H28" s="32">
        <v>44136</v>
      </c>
      <c r="I28" s="32">
        <v>44501</v>
      </c>
      <c r="J28" s="36">
        <v>10000</v>
      </c>
      <c r="K28" s="19">
        <f t="shared" si="0"/>
        <v>287</v>
      </c>
      <c r="L28" s="19"/>
      <c r="M28" s="19">
        <f t="shared" si="1"/>
        <v>304</v>
      </c>
      <c r="N28" s="19"/>
      <c r="O28" s="28">
        <f t="shared" si="2"/>
        <v>9409</v>
      </c>
    </row>
    <row r="29" spans="1:15" s="29" customFormat="1" ht="30" customHeight="1" x14ac:dyDescent="0.25">
      <c r="A29" s="25">
        <v>21</v>
      </c>
      <c r="B29" s="18" t="s">
        <v>53</v>
      </c>
      <c r="C29" s="26" t="s">
        <v>54</v>
      </c>
      <c r="D29" s="26" t="s">
        <v>25</v>
      </c>
      <c r="E29" s="15" t="s">
        <v>55</v>
      </c>
      <c r="F29" s="15" t="s">
        <v>118</v>
      </c>
      <c r="G29" s="27" t="s">
        <v>143</v>
      </c>
      <c r="H29" s="32">
        <v>44136</v>
      </c>
      <c r="I29" s="32">
        <v>44501</v>
      </c>
      <c r="J29" s="19">
        <v>13200</v>
      </c>
      <c r="K29" s="19">
        <f t="shared" si="0"/>
        <v>378.84</v>
      </c>
      <c r="L29" s="19"/>
      <c r="M29" s="19">
        <f t="shared" si="1"/>
        <v>401.28</v>
      </c>
      <c r="N29" s="19"/>
      <c r="O29" s="28">
        <f t="shared" si="2"/>
        <v>12419.88</v>
      </c>
    </row>
    <row r="30" spans="1:15" s="29" customFormat="1" ht="30" customHeight="1" x14ac:dyDescent="0.25">
      <c r="A30" s="25">
        <v>22</v>
      </c>
      <c r="B30" s="18" t="s">
        <v>39</v>
      </c>
      <c r="C30" s="26" t="s">
        <v>28</v>
      </c>
      <c r="D30" s="26" t="s">
        <v>25</v>
      </c>
      <c r="E30" s="15" t="s">
        <v>40</v>
      </c>
      <c r="F30" s="15" t="s">
        <v>114</v>
      </c>
      <c r="G30" s="27" t="s">
        <v>143</v>
      </c>
      <c r="H30" s="32">
        <v>44136</v>
      </c>
      <c r="I30" s="32">
        <v>44501</v>
      </c>
      <c r="J30" s="19">
        <v>29400</v>
      </c>
      <c r="K30" s="19">
        <f t="shared" si="0"/>
        <v>843.78</v>
      </c>
      <c r="L30" s="19"/>
      <c r="M30" s="19">
        <f t="shared" si="1"/>
        <v>893.76</v>
      </c>
      <c r="N30" s="19"/>
      <c r="O30" s="28">
        <f t="shared" si="2"/>
        <v>27662.460000000003</v>
      </c>
    </row>
    <row r="31" spans="1:15" s="29" customFormat="1" ht="30" customHeight="1" x14ac:dyDescent="0.25">
      <c r="A31" s="25">
        <v>23</v>
      </c>
      <c r="B31" s="16" t="s">
        <v>29</v>
      </c>
      <c r="C31" s="26" t="s">
        <v>30</v>
      </c>
      <c r="D31" s="26" t="s">
        <v>25</v>
      </c>
      <c r="E31" s="17" t="s">
        <v>31</v>
      </c>
      <c r="F31" s="15" t="s">
        <v>114</v>
      </c>
      <c r="G31" s="27" t="s">
        <v>143</v>
      </c>
      <c r="H31" s="32">
        <v>44136</v>
      </c>
      <c r="I31" s="32">
        <v>44501</v>
      </c>
      <c r="J31" s="36">
        <v>22000</v>
      </c>
      <c r="K31" s="19">
        <f t="shared" si="0"/>
        <v>631.4</v>
      </c>
      <c r="L31" s="19"/>
      <c r="M31" s="19">
        <f t="shared" si="1"/>
        <v>668.8</v>
      </c>
      <c r="N31" s="19"/>
      <c r="O31" s="28">
        <f t="shared" si="2"/>
        <v>20699.8</v>
      </c>
    </row>
    <row r="32" spans="1:15" s="29" customFormat="1" ht="30" customHeight="1" x14ac:dyDescent="0.25">
      <c r="A32" s="25">
        <v>24</v>
      </c>
      <c r="B32" s="18" t="s">
        <v>27</v>
      </c>
      <c r="C32" s="26" t="s">
        <v>28</v>
      </c>
      <c r="D32" s="26" t="s">
        <v>25</v>
      </c>
      <c r="E32" s="15" t="s">
        <v>26</v>
      </c>
      <c r="F32" s="15" t="s">
        <v>113</v>
      </c>
      <c r="G32" s="27" t="s">
        <v>143</v>
      </c>
      <c r="H32" s="32">
        <v>44136</v>
      </c>
      <c r="I32" s="32">
        <v>44501</v>
      </c>
      <c r="J32" s="19">
        <v>46000</v>
      </c>
      <c r="K32" s="19">
        <f t="shared" si="0"/>
        <v>1320.2</v>
      </c>
      <c r="L32" s="19">
        <v>1289.46</v>
      </c>
      <c r="M32" s="19">
        <f t="shared" si="1"/>
        <v>1398.4</v>
      </c>
      <c r="N32" s="19"/>
      <c r="O32" s="28">
        <f t="shared" si="2"/>
        <v>41991.94</v>
      </c>
    </row>
    <row r="33" spans="1:15" s="29" customFormat="1" ht="30" customHeight="1" x14ac:dyDescent="0.25">
      <c r="A33" s="25">
        <v>25</v>
      </c>
      <c r="B33" s="26" t="s">
        <v>56</v>
      </c>
      <c r="C33" s="26" t="s">
        <v>57</v>
      </c>
      <c r="D33" s="26" t="s">
        <v>25</v>
      </c>
      <c r="E33" s="15" t="s">
        <v>26</v>
      </c>
      <c r="F33" s="15" t="s">
        <v>113</v>
      </c>
      <c r="G33" s="27" t="s">
        <v>143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1289.46</v>
      </c>
      <c r="M33" s="19">
        <f t="shared" si="1"/>
        <v>1398.4</v>
      </c>
      <c r="N33" s="19"/>
      <c r="O33" s="28">
        <f t="shared" si="2"/>
        <v>41991.94</v>
      </c>
    </row>
    <row r="34" spans="1:15" s="29" customFormat="1" ht="30" customHeight="1" x14ac:dyDescent="0.25">
      <c r="A34" s="25">
        <v>26</v>
      </c>
      <c r="B34" s="26" t="s">
        <v>58</v>
      </c>
      <c r="C34" s="26" t="s">
        <v>59</v>
      </c>
      <c r="D34" s="26" t="s">
        <v>25</v>
      </c>
      <c r="E34" s="15" t="s">
        <v>26</v>
      </c>
      <c r="F34" s="15" t="s">
        <v>113</v>
      </c>
      <c r="G34" s="27" t="s">
        <v>143</v>
      </c>
      <c r="H34" s="32">
        <v>44348</v>
      </c>
      <c r="I34" s="32">
        <v>44713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28">
        <f t="shared" si="2"/>
        <v>41991.94</v>
      </c>
    </row>
    <row r="35" spans="1:15" s="29" customFormat="1" ht="30" customHeight="1" x14ac:dyDescent="0.25">
      <c r="A35" s="25">
        <v>27</v>
      </c>
      <c r="B35" s="14" t="s">
        <v>23</v>
      </c>
      <c r="C35" s="26" t="s">
        <v>24</v>
      </c>
      <c r="D35" s="26" t="s">
        <v>25</v>
      </c>
      <c r="E35" s="15" t="s">
        <v>26</v>
      </c>
      <c r="F35" s="15" t="s">
        <v>113</v>
      </c>
      <c r="G35" s="27" t="s">
        <v>143</v>
      </c>
      <c r="H35" s="32">
        <v>44136</v>
      </c>
      <c r="I35" s="32">
        <v>44501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28">
        <f t="shared" si="2"/>
        <v>41991.94</v>
      </c>
    </row>
    <row r="36" spans="1:15" s="29" customFormat="1" ht="30" customHeight="1" x14ac:dyDescent="0.25">
      <c r="A36" s="25">
        <v>28</v>
      </c>
      <c r="B36" s="26" t="s">
        <v>100</v>
      </c>
      <c r="C36" s="26" t="s">
        <v>101</v>
      </c>
      <c r="D36" s="26" t="s">
        <v>34</v>
      </c>
      <c r="E36" s="15" t="s">
        <v>102</v>
      </c>
      <c r="F36" s="15" t="s">
        <v>126</v>
      </c>
      <c r="G36" s="27" t="s">
        <v>143</v>
      </c>
      <c r="H36" s="33">
        <v>44319</v>
      </c>
      <c r="I36" s="33">
        <v>44684</v>
      </c>
      <c r="J36" s="19">
        <v>40000</v>
      </c>
      <c r="K36" s="19">
        <f t="shared" si="0"/>
        <v>1148</v>
      </c>
      <c r="L36" s="19">
        <v>442.65</v>
      </c>
      <c r="M36" s="19">
        <f t="shared" si="1"/>
        <v>1216</v>
      </c>
      <c r="N36" s="19"/>
      <c r="O36" s="28">
        <f t="shared" si="2"/>
        <v>37193.35</v>
      </c>
    </row>
    <row r="37" spans="1:15" s="29" customFormat="1" ht="30" customHeight="1" x14ac:dyDescent="0.25">
      <c r="A37" s="25">
        <v>29</v>
      </c>
      <c r="B37" s="26" t="s">
        <v>70</v>
      </c>
      <c r="C37" s="26" t="s">
        <v>71</v>
      </c>
      <c r="D37" s="26" t="s">
        <v>34</v>
      </c>
      <c r="E37" s="15" t="s">
        <v>72</v>
      </c>
      <c r="F37" s="15" t="s">
        <v>124</v>
      </c>
      <c r="G37" s="27" t="s">
        <v>143</v>
      </c>
      <c r="H37" s="35">
        <v>44136</v>
      </c>
      <c r="I37" s="35">
        <v>44501</v>
      </c>
      <c r="J37" s="19">
        <v>35000</v>
      </c>
      <c r="K37" s="19">
        <f t="shared" si="0"/>
        <v>1004.5</v>
      </c>
      <c r="L37" s="19">
        <v>0</v>
      </c>
      <c r="M37" s="19">
        <f t="shared" si="1"/>
        <v>1064</v>
      </c>
      <c r="N37" s="19"/>
      <c r="O37" s="28">
        <f t="shared" si="2"/>
        <v>32931.5</v>
      </c>
    </row>
    <row r="38" spans="1:15" s="29" customFormat="1" ht="30" customHeight="1" x14ac:dyDescent="0.25">
      <c r="A38" s="25">
        <v>30</v>
      </c>
      <c r="B38" s="26" t="s">
        <v>64</v>
      </c>
      <c r="C38" s="26" t="s">
        <v>65</v>
      </c>
      <c r="D38" s="26" t="s">
        <v>25</v>
      </c>
      <c r="E38" s="15" t="s">
        <v>66</v>
      </c>
      <c r="F38" s="15" t="s">
        <v>122</v>
      </c>
      <c r="G38" s="27" t="s">
        <v>143</v>
      </c>
      <c r="H38" s="32">
        <v>44136</v>
      </c>
      <c r="I38" s="32">
        <v>44501</v>
      </c>
      <c r="J38" s="19">
        <v>31500</v>
      </c>
      <c r="K38" s="19">
        <f t="shared" si="0"/>
        <v>904.05</v>
      </c>
      <c r="L38" s="19"/>
      <c r="M38" s="19">
        <f t="shared" si="1"/>
        <v>957.6</v>
      </c>
      <c r="N38" s="19"/>
      <c r="O38" s="28">
        <f t="shared" si="2"/>
        <v>29638.350000000002</v>
      </c>
    </row>
    <row r="39" spans="1:15" s="29" customFormat="1" ht="30" customHeight="1" x14ac:dyDescent="0.25">
      <c r="A39" s="25">
        <v>31</v>
      </c>
      <c r="B39" s="26" t="s">
        <v>80</v>
      </c>
      <c r="C39" s="26" t="s">
        <v>81</v>
      </c>
      <c r="D39" s="26" t="s">
        <v>25</v>
      </c>
      <c r="E39" s="15" t="s">
        <v>82</v>
      </c>
      <c r="F39" s="15" t="s">
        <v>126</v>
      </c>
      <c r="G39" s="27" t="s">
        <v>143</v>
      </c>
      <c r="H39" s="33">
        <v>44291</v>
      </c>
      <c r="I39" s="33">
        <v>44656</v>
      </c>
      <c r="J39" s="19">
        <v>40000</v>
      </c>
      <c r="K39" s="19">
        <f t="shared" si="0"/>
        <v>1148</v>
      </c>
      <c r="L39" s="19">
        <v>442.65</v>
      </c>
      <c r="M39" s="19">
        <f t="shared" si="1"/>
        <v>1216</v>
      </c>
      <c r="N39" s="19"/>
      <c r="O39" s="28">
        <f t="shared" si="2"/>
        <v>37193.35</v>
      </c>
    </row>
    <row r="40" spans="1:15" s="4" customFormat="1" x14ac:dyDescent="0.25">
      <c r="H40" s="38" t="s">
        <v>145</v>
      </c>
      <c r="I40" s="38"/>
      <c r="J40" s="20">
        <f t="shared" ref="J40:O40" si="3">SUM(J9:J39)</f>
        <v>828349.99</v>
      </c>
      <c r="K40" s="20">
        <f t="shared" si="3"/>
        <v>23773.644713000002</v>
      </c>
      <c r="L40" s="21">
        <f t="shared" si="3"/>
        <v>7212.1299999999992</v>
      </c>
      <c r="M40" s="20">
        <f t="shared" si="3"/>
        <v>25181.839696000003</v>
      </c>
      <c r="N40" s="21">
        <f t="shared" si="3"/>
        <v>4050.3599999999997</v>
      </c>
      <c r="O40" s="20">
        <f t="shared" si="3"/>
        <v>768132.01559099986</v>
      </c>
    </row>
    <row r="42" spans="1:15" x14ac:dyDescent="0.25">
      <c r="O42" s="22"/>
    </row>
    <row r="44" spans="1:15" x14ac:dyDescent="0.25">
      <c r="M44" s="22"/>
    </row>
    <row r="45" spans="1:15" x14ac:dyDescent="0.25">
      <c r="M45" s="22"/>
    </row>
    <row r="48" spans="1:15" x14ac:dyDescent="0.25">
      <c r="C48" s="37" t="s">
        <v>136</v>
      </c>
      <c r="D48" s="37"/>
      <c r="F48" s="37" t="s">
        <v>138</v>
      </c>
      <c r="G48" s="37"/>
      <c r="H48" s="37"/>
      <c r="K48" s="37" t="s">
        <v>140</v>
      </c>
      <c r="L48" s="37"/>
      <c r="M48" s="37"/>
    </row>
    <row r="49" spans="3:13" x14ac:dyDescent="0.25">
      <c r="C49" s="37" t="s">
        <v>137</v>
      </c>
      <c r="D49" s="37"/>
      <c r="F49" s="37" t="s">
        <v>139</v>
      </c>
      <c r="G49" s="37"/>
      <c r="H49" s="37"/>
      <c r="K49" s="37" t="s">
        <v>141</v>
      </c>
      <c r="L49" s="37"/>
      <c r="M49" s="37"/>
    </row>
  </sheetData>
  <autoFilter ref="A8:O40"/>
  <mergeCells count="7">
    <mergeCell ref="K48:M48"/>
    <mergeCell ref="K49:M49"/>
    <mergeCell ref="H40:I40"/>
    <mergeCell ref="C48:D48"/>
    <mergeCell ref="C49:D49"/>
    <mergeCell ref="F48:H48"/>
    <mergeCell ref="F49:H49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9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39" sqref="H39"/>
    </sheetView>
  </sheetViews>
  <sheetFormatPr baseColWidth="10" defaultRowHeight="15" x14ac:dyDescent="0.25"/>
  <cols>
    <col min="1" max="1" width="17.5703125" style="42" customWidth="1"/>
    <col min="2" max="2" width="20.85546875" style="42" customWidth="1"/>
    <col min="3" max="3" width="24.85546875" style="42" customWidth="1"/>
    <col min="4" max="4" width="21" style="42" customWidth="1"/>
    <col min="5" max="5" width="13.28515625" style="42" customWidth="1"/>
    <col min="6" max="6" width="18" style="42" customWidth="1"/>
    <col min="7" max="7" width="15.28515625" style="42" customWidth="1"/>
    <col min="8" max="8" width="17.7109375" style="42" customWidth="1"/>
    <col min="9" max="9" width="26.42578125" style="42" customWidth="1"/>
    <col min="10" max="10" width="20" style="42" customWidth="1"/>
    <col min="11" max="16384" width="11.42578125" style="42"/>
  </cols>
  <sheetData>
    <row r="1" spans="1:9" s="44" customFormat="1" ht="15" customHeight="1" x14ac:dyDescent="0.25">
      <c r="A1" s="46"/>
      <c r="B1" s="46"/>
      <c r="C1" s="47"/>
      <c r="D1" s="47"/>
      <c r="E1" s="47"/>
      <c r="F1" s="47"/>
      <c r="G1" s="47"/>
      <c r="H1" s="48"/>
      <c r="I1" s="47"/>
    </row>
    <row r="2" spans="1:9" s="44" customFormat="1" ht="15" customHeight="1" x14ac:dyDescent="0.25">
      <c r="A2" s="40" t="s">
        <v>146</v>
      </c>
      <c r="B2" s="40"/>
      <c r="C2" s="40"/>
      <c r="D2" s="40"/>
      <c r="E2" s="40"/>
      <c r="F2" s="40"/>
      <c r="G2" s="40"/>
      <c r="H2" s="40"/>
      <c r="I2" s="40"/>
    </row>
    <row r="3" spans="1:9" s="45" customFormat="1" ht="15" customHeight="1" x14ac:dyDescent="0.25">
      <c r="A3" s="40" t="s">
        <v>147</v>
      </c>
      <c r="B3" s="40"/>
      <c r="C3" s="40"/>
      <c r="D3" s="40"/>
      <c r="E3" s="40"/>
      <c r="F3" s="40"/>
      <c r="G3" s="40"/>
      <c r="H3" s="40"/>
      <c r="I3" s="40"/>
    </row>
    <row r="4" spans="1:9" s="45" customFormat="1" ht="15" customHeight="1" x14ac:dyDescent="0.25">
      <c r="A4" s="40" t="s">
        <v>148</v>
      </c>
      <c r="B4" s="40"/>
      <c r="C4" s="40"/>
      <c r="D4" s="40"/>
      <c r="E4" s="40"/>
      <c r="F4" s="40"/>
      <c r="G4" s="40"/>
      <c r="H4" s="40"/>
      <c r="I4" s="40"/>
    </row>
    <row r="5" spans="1:9" s="45" customFormat="1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9" s="45" customFormat="1" ht="15" customHeight="1" x14ac:dyDescent="0.25">
      <c r="A6" s="39" t="s">
        <v>179</v>
      </c>
      <c r="B6" s="39"/>
      <c r="C6" s="39"/>
      <c r="D6" s="39"/>
      <c r="E6" s="39"/>
      <c r="F6" s="39"/>
      <c r="G6" s="39"/>
      <c r="H6" s="39"/>
      <c r="I6" s="39"/>
    </row>
    <row r="7" spans="1:9" s="45" customFormat="1" ht="15" customHeight="1" x14ac:dyDescent="0.25">
      <c r="A7" s="39" t="s">
        <v>149</v>
      </c>
      <c r="B7" s="39"/>
      <c r="C7" s="39"/>
      <c r="D7" s="39"/>
      <c r="E7" s="39"/>
      <c r="F7" s="39"/>
      <c r="G7" s="39"/>
      <c r="H7" s="39"/>
      <c r="I7" s="39"/>
    </row>
    <row r="8" spans="1:9" s="45" customFormat="1" ht="15" customHeight="1" x14ac:dyDescent="0.25">
      <c r="A8" s="49"/>
      <c r="B8" s="49"/>
      <c r="C8" s="49"/>
      <c r="D8" s="49"/>
      <c r="E8" s="49"/>
      <c r="F8" s="49"/>
      <c r="G8" s="49"/>
      <c r="H8" s="49"/>
      <c r="I8" s="49"/>
    </row>
    <row r="9" spans="1:9" s="45" customFormat="1" x14ac:dyDescent="0.25">
      <c r="A9" s="50" t="s">
        <v>150</v>
      </c>
      <c r="B9" s="50" t="s">
        <v>151</v>
      </c>
      <c r="C9" s="50" t="s">
        <v>152</v>
      </c>
      <c r="D9" s="50" t="s">
        <v>12</v>
      </c>
      <c r="E9" s="50" t="s">
        <v>153</v>
      </c>
      <c r="F9" s="50" t="s">
        <v>154</v>
      </c>
      <c r="G9" s="50" t="s">
        <v>155</v>
      </c>
      <c r="H9" s="50" t="s">
        <v>156</v>
      </c>
      <c r="I9" s="50" t="s">
        <v>157</v>
      </c>
    </row>
    <row r="10" spans="1:9" s="44" customFormat="1" x14ac:dyDescent="0.25">
      <c r="A10" s="99" t="s">
        <v>120</v>
      </c>
      <c r="D10" s="82"/>
      <c r="E10" s="82"/>
    </row>
    <row r="11" spans="1:9" s="44" customFormat="1" x14ac:dyDescent="0.25">
      <c r="A11" s="102" t="s">
        <v>180</v>
      </c>
      <c r="B11" s="103" t="s">
        <v>181</v>
      </c>
      <c r="C11" s="103" t="s">
        <v>120</v>
      </c>
      <c r="D11" s="105" t="s">
        <v>182</v>
      </c>
      <c r="E11" s="104" t="s">
        <v>34</v>
      </c>
      <c r="F11" s="87">
        <v>15000</v>
      </c>
      <c r="G11" s="87">
        <v>0</v>
      </c>
      <c r="H11" s="87">
        <f>SUM(F11:G11)</f>
        <v>15000</v>
      </c>
      <c r="I11" s="85" t="s">
        <v>160</v>
      </c>
    </row>
    <row r="12" spans="1:9" s="44" customFormat="1" x14ac:dyDescent="0.25">
      <c r="A12" s="86" t="s">
        <v>158</v>
      </c>
      <c r="B12" s="84" t="s">
        <v>159</v>
      </c>
      <c r="C12" s="84" t="s">
        <v>120</v>
      </c>
      <c r="D12" s="84" t="s">
        <v>105</v>
      </c>
      <c r="E12" s="83" t="s">
        <v>34</v>
      </c>
      <c r="F12" s="87">
        <v>10000</v>
      </c>
      <c r="G12" s="87">
        <v>0</v>
      </c>
      <c r="H12" s="88">
        <f t="shared" ref="H12:H18" si="0">G12+F12</f>
        <v>10000</v>
      </c>
      <c r="I12" s="85" t="s">
        <v>160</v>
      </c>
    </row>
    <row r="13" spans="1:9" s="44" customFormat="1" x14ac:dyDescent="0.25">
      <c r="A13" s="86" t="s">
        <v>161</v>
      </c>
      <c r="B13" s="84" t="s">
        <v>162</v>
      </c>
      <c r="C13" s="84" t="s">
        <v>120</v>
      </c>
      <c r="D13" s="84" t="s">
        <v>105</v>
      </c>
      <c r="E13" s="83" t="s">
        <v>34</v>
      </c>
      <c r="F13" s="87">
        <v>10000</v>
      </c>
      <c r="G13" s="87">
        <v>0</v>
      </c>
      <c r="H13" s="88">
        <f t="shared" si="0"/>
        <v>10000</v>
      </c>
      <c r="I13" s="85" t="s">
        <v>160</v>
      </c>
    </row>
    <row r="14" spans="1:9" s="44" customFormat="1" x14ac:dyDescent="0.25">
      <c r="A14" s="89" t="s">
        <v>163</v>
      </c>
      <c r="B14" s="90" t="s">
        <v>164</v>
      </c>
      <c r="C14" s="90" t="s">
        <v>120</v>
      </c>
      <c r="D14" s="91" t="s">
        <v>105</v>
      </c>
      <c r="E14" s="83" t="s">
        <v>34</v>
      </c>
      <c r="F14" s="92">
        <v>10000</v>
      </c>
      <c r="G14" s="87">
        <v>0</v>
      </c>
      <c r="H14" s="88">
        <f t="shared" si="0"/>
        <v>10000</v>
      </c>
      <c r="I14" s="85" t="s">
        <v>160</v>
      </c>
    </row>
    <row r="15" spans="1:9" s="81" customFormat="1" x14ac:dyDescent="0.25">
      <c r="A15" s="93" t="s">
        <v>165</v>
      </c>
      <c r="B15" s="94" t="s">
        <v>166</v>
      </c>
      <c r="C15" s="94" t="s">
        <v>120</v>
      </c>
      <c r="D15" s="95" t="s">
        <v>105</v>
      </c>
      <c r="E15" s="83" t="s">
        <v>34</v>
      </c>
      <c r="F15" s="88">
        <v>10000</v>
      </c>
      <c r="G15" s="96">
        <v>0</v>
      </c>
      <c r="H15" s="88">
        <f>F15+G15</f>
        <v>10000</v>
      </c>
      <c r="I15" s="94" t="s">
        <v>160</v>
      </c>
    </row>
    <row r="16" spans="1:9" s="81" customFormat="1" x14ac:dyDescent="0.25">
      <c r="A16" s="93" t="s">
        <v>167</v>
      </c>
      <c r="B16" s="94" t="s">
        <v>168</v>
      </c>
      <c r="C16" s="94" t="s">
        <v>120</v>
      </c>
      <c r="D16" s="95" t="s">
        <v>105</v>
      </c>
      <c r="E16" s="83" t="s">
        <v>34</v>
      </c>
      <c r="F16" s="88">
        <v>10000</v>
      </c>
      <c r="G16" s="96">
        <v>0</v>
      </c>
      <c r="H16" s="88">
        <f>F16+G16</f>
        <v>10000</v>
      </c>
      <c r="I16" s="94" t="s">
        <v>160</v>
      </c>
    </row>
    <row r="17" spans="1:11" s="81" customFormat="1" x14ac:dyDescent="0.25">
      <c r="A17" s="93" t="s">
        <v>169</v>
      </c>
      <c r="B17" s="94" t="s">
        <v>170</v>
      </c>
      <c r="C17" s="94" t="s">
        <v>120</v>
      </c>
      <c r="D17" s="95" t="s">
        <v>105</v>
      </c>
      <c r="E17" s="83" t="s">
        <v>25</v>
      </c>
      <c r="F17" s="88">
        <v>10000</v>
      </c>
      <c r="G17" s="96">
        <v>0</v>
      </c>
      <c r="H17" s="88">
        <f>F17+G17</f>
        <v>10000</v>
      </c>
      <c r="I17" s="94" t="s">
        <v>160</v>
      </c>
    </row>
    <row r="18" spans="1:11" s="44" customFormat="1" x14ac:dyDescent="0.25">
      <c r="A18" s="84" t="s">
        <v>171</v>
      </c>
      <c r="B18" s="84" t="s">
        <v>172</v>
      </c>
      <c r="C18" s="84" t="s">
        <v>120</v>
      </c>
      <c r="D18" s="97" t="s">
        <v>105</v>
      </c>
      <c r="E18" s="83" t="s">
        <v>25</v>
      </c>
      <c r="F18" s="87">
        <v>10000</v>
      </c>
      <c r="G18" s="87">
        <v>0</v>
      </c>
      <c r="H18" s="92">
        <f t="shared" si="0"/>
        <v>10000</v>
      </c>
      <c r="I18" s="85" t="s">
        <v>160</v>
      </c>
    </row>
    <row r="19" spans="1:11" s="43" customFormat="1" x14ac:dyDescent="0.25">
      <c r="A19" s="60"/>
      <c r="B19" s="66"/>
      <c r="C19" s="98" t="s">
        <v>173</v>
      </c>
      <c r="D19" s="67"/>
      <c r="E19" s="67"/>
      <c r="F19" s="76">
        <f>SUM(F11:F18)</f>
        <v>85000</v>
      </c>
      <c r="G19" s="77">
        <f>SUM(G11:G18)</f>
        <v>0</v>
      </c>
      <c r="H19" s="78">
        <f>SUM(H11:H18)</f>
        <v>85000</v>
      </c>
      <c r="I19" s="63"/>
      <c r="J19" s="64"/>
      <c r="K19" s="65"/>
    </row>
    <row r="20" spans="1:11" s="43" customFormat="1" x14ac:dyDescent="0.25">
      <c r="A20" s="60"/>
      <c r="B20" s="66"/>
      <c r="C20" s="66"/>
      <c r="D20" s="67"/>
      <c r="E20" s="67"/>
      <c r="F20" s="61"/>
      <c r="G20" s="61"/>
      <c r="H20" s="79"/>
      <c r="I20" s="63"/>
      <c r="J20" s="64"/>
      <c r="K20" s="65"/>
    </row>
    <row r="21" spans="1:11" s="43" customFormat="1" hidden="1" x14ac:dyDescent="0.25">
      <c r="A21" s="60"/>
      <c r="B21" s="66"/>
      <c r="C21" s="66"/>
      <c r="D21" s="67"/>
      <c r="E21" s="67"/>
      <c r="F21" s="61"/>
      <c r="G21" s="61"/>
      <c r="H21" s="79"/>
      <c r="I21" s="63"/>
      <c r="J21" s="64"/>
      <c r="K21" s="65"/>
    </row>
    <row r="22" spans="1:11" s="43" customFormat="1" hidden="1" x14ac:dyDescent="0.25">
      <c r="A22" s="60"/>
      <c r="B22" s="66"/>
      <c r="C22" s="66"/>
      <c r="D22" s="67"/>
      <c r="E22" s="67"/>
      <c r="F22" s="61"/>
      <c r="G22" s="61"/>
      <c r="H22" s="79"/>
      <c r="I22" s="63"/>
      <c r="J22" s="64"/>
      <c r="K22" s="65"/>
    </row>
    <row r="23" spans="1:11" s="43" customFormat="1" x14ac:dyDescent="0.25">
      <c r="A23" s="60"/>
      <c r="B23" s="66"/>
      <c r="C23" s="66"/>
      <c r="D23" s="67"/>
      <c r="E23" s="67"/>
      <c r="F23" s="61"/>
      <c r="G23" s="61"/>
      <c r="H23" s="62"/>
      <c r="I23" s="63"/>
      <c r="J23" s="64"/>
      <c r="K23" s="65"/>
    </row>
    <row r="24" spans="1:11" s="68" customFormat="1" x14ac:dyDescent="0.25">
      <c r="B24" s="66"/>
      <c r="C24" s="69"/>
      <c r="D24" s="67"/>
      <c r="E24" s="67"/>
      <c r="F24" s="70"/>
      <c r="G24" s="71"/>
      <c r="H24" s="71"/>
    </row>
    <row r="25" spans="1:11" x14ac:dyDescent="0.25">
      <c r="A25" s="51"/>
      <c r="B25" s="51"/>
      <c r="C25" s="52"/>
      <c r="D25" s="53"/>
      <c r="E25" s="53"/>
      <c r="F25" s="54"/>
      <c r="G25" s="53"/>
      <c r="H25" s="51"/>
    </row>
    <row r="26" spans="1:11" ht="30" x14ac:dyDescent="0.25">
      <c r="A26" s="51"/>
      <c r="B26" s="51"/>
      <c r="C26" s="52"/>
      <c r="D26" s="100" t="s">
        <v>154</v>
      </c>
      <c r="E26" s="100" t="s">
        <v>174</v>
      </c>
      <c r="F26" s="101" t="s">
        <v>175</v>
      </c>
    </row>
    <row r="27" spans="1:11" x14ac:dyDescent="0.25">
      <c r="A27" s="51"/>
      <c r="D27" s="72"/>
      <c r="E27" s="72"/>
      <c r="F27" s="73"/>
    </row>
    <row r="28" spans="1:11" ht="17.25" x14ac:dyDescent="0.25">
      <c r="A28" s="51"/>
      <c r="B28" s="51"/>
      <c r="C28" s="52" t="s">
        <v>176</v>
      </c>
      <c r="D28" s="74">
        <f>F19</f>
        <v>85000</v>
      </c>
      <c r="E28" s="75">
        <f>G19</f>
        <v>0</v>
      </c>
      <c r="F28" s="75">
        <f>+H19</f>
        <v>85000</v>
      </c>
    </row>
    <row r="29" spans="1:11" x14ac:dyDescent="0.25">
      <c r="A29" s="51"/>
      <c r="B29" s="51"/>
      <c r="C29" s="52"/>
      <c r="D29" s="53"/>
      <c r="E29" s="53"/>
      <c r="F29" s="54"/>
      <c r="G29" s="53"/>
      <c r="H29" s="51"/>
    </row>
    <row r="30" spans="1:11" x14ac:dyDescent="0.25">
      <c r="A30" s="51"/>
      <c r="B30" s="51"/>
      <c r="C30" s="52"/>
      <c r="D30" s="53"/>
      <c r="E30" s="53"/>
      <c r="F30" s="54"/>
      <c r="G30" s="53"/>
      <c r="H30" s="51"/>
    </row>
    <row r="31" spans="1:11" x14ac:dyDescent="0.25">
      <c r="A31" s="51"/>
      <c r="B31" s="51"/>
      <c r="C31" s="52"/>
      <c r="D31" s="53"/>
      <c r="E31" s="53"/>
      <c r="F31" s="54"/>
      <c r="G31" s="53"/>
      <c r="H31" s="51"/>
    </row>
    <row r="32" spans="1:11" x14ac:dyDescent="0.25">
      <c r="A32" s="51"/>
      <c r="B32" s="51"/>
      <c r="C32" s="52"/>
      <c r="D32" s="53"/>
      <c r="E32" s="53"/>
      <c r="F32" s="54"/>
      <c r="G32" s="53"/>
      <c r="H32" s="51"/>
    </row>
    <row r="33" spans="1:8" x14ac:dyDescent="0.25">
      <c r="A33" s="51"/>
      <c r="B33" s="51"/>
      <c r="C33" s="52"/>
      <c r="D33" s="53"/>
      <c r="E33" s="53"/>
      <c r="F33" s="54"/>
      <c r="G33" s="53"/>
      <c r="H33" s="51"/>
    </row>
    <row r="34" spans="1:8" x14ac:dyDescent="0.25">
      <c r="A34" s="55"/>
      <c r="B34" s="55"/>
      <c r="C34" s="55"/>
      <c r="H34" s="55"/>
    </row>
    <row r="35" spans="1:8" x14ac:dyDescent="0.25">
      <c r="A35" s="56" t="s">
        <v>136</v>
      </c>
      <c r="B35" s="57"/>
      <c r="D35" s="56" t="s">
        <v>177</v>
      </c>
      <c r="E35" s="56"/>
      <c r="G35" s="58"/>
      <c r="H35" s="80" t="s">
        <v>140</v>
      </c>
    </row>
    <row r="36" spans="1:8" x14ac:dyDescent="0.25">
      <c r="A36" s="56" t="s">
        <v>137</v>
      </c>
      <c r="B36" s="57"/>
      <c r="D36" s="56" t="s">
        <v>139</v>
      </c>
      <c r="E36" s="56"/>
      <c r="G36" s="58"/>
      <c r="H36" s="59" t="s">
        <v>141</v>
      </c>
    </row>
  </sheetData>
  <mergeCells count="6">
    <mergeCell ref="A5:I5"/>
    <mergeCell ref="A6:I6"/>
    <mergeCell ref="A7:I7"/>
    <mergeCell ref="A2:I2"/>
    <mergeCell ref="A3:I3"/>
    <mergeCell ref="A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2022-01-28T18:38:28Z</cp:lastPrinted>
  <dcterms:created xsi:type="dcterms:W3CDTF">2021-08-04T19:29:35Z</dcterms:created>
  <dcterms:modified xsi:type="dcterms:W3CDTF">2022-03-02T17:55:53Z</dcterms:modified>
</cp:coreProperties>
</file>