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jecuación de Presupuesto\Ejecución de Presupuesto EXCEL\"/>
    </mc:Choice>
  </mc:AlternateContent>
  <bookViews>
    <workbookView xWindow="0" yWindow="0" windowWidth="19200" windowHeight="11595"/>
  </bookViews>
  <sheets>
    <sheet name="Ejecución de Gasto Noviembre 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I84" i="1"/>
  <c r="E84" i="1" s="1"/>
  <c r="B84" i="1" s="1"/>
  <c r="D83" i="1"/>
  <c r="C83" i="1"/>
  <c r="J82" i="1"/>
  <c r="I82" i="1"/>
  <c r="E82" i="1" s="1"/>
  <c r="B82" i="1" s="1"/>
  <c r="J81" i="1"/>
  <c r="I81" i="1"/>
  <c r="E81" i="1" s="1"/>
  <c r="B81" i="1" s="1"/>
  <c r="D80" i="1"/>
  <c r="C80" i="1"/>
  <c r="J79" i="1"/>
  <c r="I79" i="1"/>
  <c r="E79" i="1" s="1"/>
  <c r="B79" i="1" s="1"/>
  <c r="J78" i="1"/>
  <c r="I78" i="1"/>
  <c r="E78" i="1" s="1"/>
  <c r="B78" i="1" s="1"/>
  <c r="D77" i="1"/>
  <c r="D85" i="1" s="1"/>
  <c r="C77" i="1"/>
  <c r="C85" i="1" s="1"/>
  <c r="C76" i="1"/>
  <c r="J72" i="1"/>
  <c r="I72" i="1"/>
  <c r="E72" i="1" s="1"/>
  <c r="B72" i="1" s="1"/>
  <c r="J71" i="1"/>
  <c r="I71" i="1"/>
  <c r="E71" i="1" s="1"/>
  <c r="B71" i="1" s="1"/>
  <c r="J70" i="1"/>
  <c r="I70" i="1"/>
  <c r="E70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/>
  <c r="B68" i="1" s="1"/>
  <c r="J67" i="1"/>
  <c r="I67" i="1"/>
  <c r="E67" i="1"/>
  <c r="E66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E65" i="1" s="1"/>
  <c r="B65" i="1" s="1"/>
  <c r="I65" i="1"/>
  <c r="K64" i="1"/>
  <c r="J64" i="1"/>
  <c r="I64" i="1"/>
  <c r="E64" i="1" s="1"/>
  <c r="B64" i="1" s="1"/>
  <c r="K63" i="1"/>
  <c r="J63" i="1"/>
  <c r="J61" i="1" s="1"/>
  <c r="I63" i="1"/>
  <c r="E63" i="1"/>
  <c r="B63" i="1" s="1"/>
  <c r="K62" i="1"/>
  <c r="J62" i="1"/>
  <c r="I62" i="1"/>
  <c r="E62" i="1" s="1"/>
  <c r="N61" i="1"/>
  <c r="M61" i="1"/>
  <c r="L61" i="1"/>
  <c r="K61" i="1"/>
  <c r="I61" i="1"/>
  <c r="H61" i="1"/>
  <c r="G61" i="1"/>
  <c r="F61" i="1"/>
  <c r="D61" i="1"/>
  <c r="C61" i="1"/>
  <c r="N60" i="1"/>
  <c r="M60" i="1"/>
  <c r="K60" i="1"/>
  <c r="J60" i="1"/>
  <c r="I60" i="1"/>
  <c r="E60" i="1" s="1"/>
  <c r="D60" i="1"/>
  <c r="C60" i="1"/>
  <c r="N59" i="1"/>
  <c r="M59" i="1"/>
  <c r="K59" i="1"/>
  <c r="J59" i="1"/>
  <c r="I59" i="1"/>
  <c r="E59" i="1"/>
  <c r="D59" i="1"/>
  <c r="C59" i="1"/>
  <c r="B59" i="1" s="1"/>
  <c r="N58" i="1"/>
  <c r="M58" i="1"/>
  <c r="K58" i="1"/>
  <c r="J58" i="1"/>
  <c r="I58" i="1"/>
  <c r="E58" i="1"/>
  <c r="D58" i="1"/>
  <c r="B58" i="1" s="1"/>
  <c r="C58" i="1"/>
  <c r="N57" i="1"/>
  <c r="M57" i="1"/>
  <c r="K57" i="1"/>
  <c r="J57" i="1"/>
  <c r="I57" i="1"/>
  <c r="E57" i="1"/>
  <c r="D57" i="1"/>
  <c r="C57" i="1"/>
  <c r="B57" i="1" s="1"/>
  <c r="N56" i="1"/>
  <c r="M56" i="1"/>
  <c r="L56" i="1"/>
  <c r="K56" i="1"/>
  <c r="J56" i="1"/>
  <c r="G56" i="1"/>
  <c r="D56" i="1"/>
  <c r="C56" i="1"/>
  <c r="B56" i="1"/>
  <c r="N55" i="1"/>
  <c r="M55" i="1"/>
  <c r="K55" i="1"/>
  <c r="J55" i="1"/>
  <c r="J51" i="1" s="1"/>
  <c r="I55" i="1"/>
  <c r="E55" i="1"/>
  <c r="D55" i="1"/>
  <c r="C55" i="1"/>
  <c r="B55" i="1" s="1"/>
  <c r="N54" i="1"/>
  <c r="M54" i="1"/>
  <c r="L54" i="1"/>
  <c r="I54" i="1"/>
  <c r="G54" i="1"/>
  <c r="E54" i="1"/>
  <c r="D54" i="1"/>
  <c r="D51" i="1" s="1"/>
  <c r="C54" i="1"/>
  <c r="N53" i="1"/>
  <c r="M53" i="1"/>
  <c r="L53" i="1"/>
  <c r="K53" i="1"/>
  <c r="J53" i="1"/>
  <c r="I53" i="1"/>
  <c r="H53" i="1"/>
  <c r="E53" i="1"/>
  <c r="D53" i="1"/>
  <c r="C53" i="1"/>
  <c r="B53" i="1" s="1"/>
  <c r="N52" i="1"/>
  <c r="N51" i="1" s="1"/>
  <c r="M52" i="1"/>
  <c r="L52" i="1"/>
  <c r="L51" i="1" s="1"/>
  <c r="G52" i="1"/>
  <c r="E52" i="1"/>
  <c r="D52" i="1"/>
  <c r="B52" i="1"/>
  <c r="M51" i="1"/>
  <c r="K51" i="1"/>
  <c r="I51" i="1"/>
  <c r="H51" i="1"/>
  <c r="G51" i="1"/>
  <c r="F51" i="1"/>
  <c r="C51" i="1"/>
  <c r="K50" i="1"/>
  <c r="J50" i="1"/>
  <c r="I50" i="1"/>
  <c r="E50" i="1" s="1"/>
  <c r="B50" i="1" s="1"/>
  <c r="K49" i="1"/>
  <c r="J49" i="1"/>
  <c r="E49" i="1" s="1"/>
  <c r="B49" i="1" s="1"/>
  <c r="I49" i="1"/>
  <c r="K48" i="1"/>
  <c r="J48" i="1"/>
  <c r="I48" i="1"/>
  <c r="E48" i="1" s="1"/>
  <c r="B48" i="1" s="1"/>
  <c r="K47" i="1"/>
  <c r="J47" i="1"/>
  <c r="I47" i="1"/>
  <c r="E47" i="1"/>
  <c r="B47" i="1" s="1"/>
  <c r="K46" i="1"/>
  <c r="J46" i="1"/>
  <c r="I46" i="1"/>
  <c r="E46" i="1" s="1"/>
  <c r="B46" i="1" s="1"/>
  <c r="K45" i="1"/>
  <c r="J45" i="1"/>
  <c r="E45" i="1" s="1"/>
  <c r="B45" i="1" s="1"/>
  <c r="I45" i="1"/>
  <c r="K44" i="1"/>
  <c r="K43" i="1" s="1"/>
  <c r="J44" i="1"/>
  <c r="I44" i="1"/>
  <c r="E44" i="1" s="1"/>
  <c r="C44" i="1"/>
  <c r="B44" i="1" s="1"/>
  <c r="N43" i="1"/>
  <c r="M43" i="1"/>
  <c r="L43" i="1"/>
  <c r="J43" i="1"/>
  <c r="H43" i="1"/>
  <c r="G43" i="1"/>
  <c r="F43" i="1"/>
  <c r="D43" i="1"/>
  <c r="K42" i="1"/>
  <c r="J42" i="1"/>
  <c r="I42" i="1"/>
  <c r="E42" i="1"/>
  <c r="D42" i="1"/>
  <c r="B42" i="1"/>
  <c r="K41" i="1"/>
  <c r="J41" i="1"/>
  <c r="I41" i="1"/>
  <c r="E41" i="1"/>
  <c r="B41" i="1" s="1"/>
  <c r="D41" i="1"/>
  <c r="K40" i="1"/>
  <c r="J40" i="1"/>
  <c r="I40" i="1"/>
  <c r="E40" i="1"/>
  <c r="D40" i="1"/>
  <c r="B40" i="1"/>
  <c r="K39" i="1"/>
  <c r="J39" i="1"/>
  <c r="I39" i="1"/>
  <c r="E39" i="1"/>
  <c r="B39" i="1" s="1"/>
  <c r="D39" i="1"/>
  <c r="K38" i="1"/>
  <c r="J38" i="1"/>
  <c r="I38" i="1"/>
  <c r="E38" i="1"/>
  <c r="D38" i="1"/>
  <c r="B38" i="1"/>
  <c r="K37" i="1"/>
  <c r="J37" i="1"/>
  <c r="I37" i="1"/>
  <c r="E37" i="1"/>
  <c r="B37" i="1" s="1"/>
  <c r="D37" i="1"/>
  <c r="L36" i="1"/>
  <c r="J36" i="1"/>
  <c r="G36" i="1"/>
  <c r="D36" i="1"/>
  <c r="B36" i="1" s="1"/>
  <c r="N35" i="1"/>
  <c r="M35" i="1"/>
  <c r="L35" i="1"/>
  <c r="K35" i="1"/>
  <c r="J35" i="1"/>
  <c r="I35" i="1"/>
  <c r="H35" i="1"/>
  <c r="F35" i="1"/>
  <c r="E35" i="1"/>
  <c r="N34" i="1"/>
  <c r="M34" i="1"/>
  <c r="L34" i="1"/>
  <c r="G34" i="1"/>
  <c r="B34" i="1" s="1"/>
  <c r="N33" i="1"/>
  <c r="K33" i="1"/>
  <c r="J33" i="1"/>
  <c r="I33" i="1"/>
  <c r="B33" i="1"/>
  <c r="N32" i="1"/>
  <c r="M32" i="1"/>
  <c r="L32" i="1"/>
  <c r="G32" i="1"/>
  <c r="B32" i="1" s="1"/>
  <c r="N31" i="1"/>
  <c r="M31" i="1"/>
  <c r="L31" i="1"/>
  <c r="J31" i="1"/>
  <c r="G31" i="1"/>
  <c r="B31" i="1" s="1"/>
  <c r="N30" i="1"/>
  <c r="M30" i="1"/>
  <c r="L30" i="1"/>
  <c r="G30" i="1"/>
  <c r="B30" i="1"/>
  <c r="N29" i="1"/>
  <c r="M29" i="1"/>
  <c r="L29" i="1"/>
  <c r="G29" i="1"/>
  <c r="B29" i="1" s="1"/>
  <c r="N28" i="1"/>
  <c r="M28" i="1"/>
  <c r="L28" i="1"/>
  <c r="H28" i="1"/>
  <c r="G28" i="1"/>
  <c r="B28" i="1" s="1"/>
  <c r="N27" i="1"/>
  <c r="M27" i="1"/>
  <c r="L27" i="1"/>
  <c r="K27" i="1"/>
  <c r="J27" i="1"/>
  <c r="B27" i="1" s="1"/>
  <c r="G27" i="1"/>
  <c r="N26" i="1"/>
  <c r="M26" i="1"/>
  <c r="M25" i="1" s="1"/>
  <c r="L26" i="1"/>
  <c r="G26" i="1"/>
  <c r="B26" i="1" s="1"/>
  <c r="N25" i="1"/>
  <c r="L25" i="1"/>
  <c r="K25" i="1"/>
  <c r="J25" i="1"/>
  <c r="I25" i="1"/>
  <c r="H25" i="1"/>
  <c r="F25" i="1"/>
  <c r="E25" i="1"/>
  <c r="D25" i="1"/>
  <c r="C25" i="1"/>
  <c r="N24" i="1"/>
  <c r="M24" i="1"/>
  <c r="L24" i="1"/>
  <c r="G24" i="1"/>
  <c r="B24" i="1" s="1"/>
  <c r="N23" i="1"/>
  <c r="M23" i="1"/>
  <c r="L23" i="1"/>
  <c r="B23" i="1" s="1"/>
  <c r="G23" i="1"/>
  <c r="N22" i="1"/>
  <c r="M22" i="1"/>
  <c r="L22" i="1"/>
  <c r="G22" i="1"/>
  <c r="B22" i="1" s="1"/>
  <c r="N21" i="1"/>
  <c r="M21" i="1"/>
  <c r="K21" i="1"/>
  <c r="J21" i="1"/>
  <c r="I21" i="1"/>
  <c r="B21" i="1" s="1"/>
  <c r="N20" i="1"/>
  <c r="M20" i="1"/>
  <c r="L20" i="1"/>
  <c r="B20" i="1" s="1"/>
  <c r="G20" i="1"/>
  <c r="N19" i="1"/>
  <c r="M19" i="1"/>
  <c r="L19" i="1"/>
  <c r="G19" i="1"/>
  <c r="B19" i="1" s="1"/>
  <c r="N18" i="1"/>
  <c r="M18" i="1"/>
  <c r="K18" i="1"/>
  <c r="K15" i="1" s="1"/>
  <c r="J18" i="1"/>
  <c r="I18" i="1"/>
  <c r="B18" i="1" s="1"/>
  <c r="N17" i="1"/>
  <c r="M17" i="1"/>
  <c r="L17" i="1"/>
  <c r="B17" i="1" s="1"/>
  <c r="G17" i="1"/>
  <c r="N16" i="1"/>
  <c r="M16" i="1"/>
  <c r="M15" i="1" s="1"/>
  <c r="L16" i="1"/>
  <c r="G16" i="1"/>
  <c r="B16" i="1" s="1"/>
  <c r="N15" i="1"/>
  <c r="L15" i="1"/>
  <c r="J15" i="1"/>
  <c r="H15" i="1"/>
  <c r="F15" i="1"/>
  <c r="E15" i="1"/>
  <c r="D15" i="1"/>
  <c r="C15" i="1"/>
  <c r="N14" i="1"/>
  <c r="M14" i="1"/>
  <c r="L14" i="1"/>
  <c r="G14" i="1"/>
  <c r="B14" i="1" s="1"/>
  <c r="N13" i="1"/>
  <c r="K13" i="1"/>
  <c r="J13" i="1"/>
  <c r="B13" i="1" s="1"/>
  <c r="I13" i="1"/>
  <c r="N12" i="1"/>
  <c r="K12" i="1"/>
  <c r="K9" i="1" s="1"/>
  <c r="K8" i="1" s="1"/>
  <c r="K73" i="1" s="1"/>
  <c r="K87" i="1" s="1"/>
  <c r="J12" i="1"/>
  <c r="I12" i="1"/>
  <c r="B12" i="1" s="1"/>
  <c r="N11" i="1"/>
  <c r="M11" i="1"/>
  <c r="L11" i="1"/>
  <c r="G11" i="1"/>
  <c r="B11" i="1"/>
  <c r="N10" i="1"/>
  <c r="M10" i="1"/>
  <c r="M9" i="1" s="1"/>
  <c r="L10" i="1"/>
  <c r="G10" i="1"/>
  <c r="B10" i="1" s="1"/>
  <c r="N9" i="1"/>
  <c r="N8" i="1" s="1"/>
  <c r="L9" i="1"/>
  <c r="J9" i="1"/>
  <c r="J8" i="1" s="1"/>
  <c r="J73" i="1" s="1"/>
  <c r="J87" i="1" s="1"/>
  <c r="H9" i="1"/>
  <c r="H8" i="1" s="1"/>
  <c r="H73" i="1" s="1"/>
  <c r="H87" i="1" s="1"/>
  <c r="F9" i="1"/>
  <c r="F8" i="1" s="1"/>
  <c r="F73" i="1" s="1"/>
  <c r="F87" i="1" s="1"/>
  <c r="E9" i="1"/>
  <c r="D9" i="1"/>
  <c r="C9" i="1"/>
  <c r="AA8" i="1"/>
  <c r="U8" i="1"/>
  <c r="V8" i="1" s="1"/>
  <c r="W8" i="1" s="1"/>
  <c r="X8" i="1" s="1"/>
  <c r="Y8" i="1" s="1"/>
  <c r="T8" i="1"/>
  <c r="B15" i="1" l="1"/>
  <c r="B25" i="1"/>
  <c r="B43" i="1"/>
  <c r="L8" i="1"/>
  <c r="L73" i="1" s="1"/>
  <c r="L87" i="1" s="1"/>
  <c r="M8" i="1"/>
  <c r="M73" i="1" s="1"/>
  <c r="M87" i="1" s="1"/>
  <c r="E43" i="1"/>
  <c r="E8" i="1" s="1"/>
  <c r="E73" i="1" s="1"/>
  <c r="E87" i="1" s="1"/>
  <c r="E61" i="1"/>
  <c r="B62" i="1"/>
  <c r="B61" i="1" s="1"/>
  <c r="B60" i="1"/>
  <c r="E51" i="1"/>
  <c r="B70" i="1"/>
  <c r="B69" i="1" s="1"/>
  <c r="E69" i="1"/>
  <c r="B9" i="1"/>
  <c r="B35" i="1"/>
  <c r="B54" i="1"/>
  <c r="B51" i="1" s="1"/>
  <c r="Z7" i="1"/>
  <c r="AA7" i="1" s="1"/>
  <c r="G9" i="1"/>
  <c r="G8" i="1" s="1"/>
  <c r="I15" i="1"/>
  <c r="D35" i="1"/>
  <c r="D8" i="1" s="1"/>
  <c r="D73" i="1" s="1"/>
  <c r="D87" i="1" s="1"/>
  <c r="C43" i="1"/>
  <c r="C8" i="1" s="1"/>
  <c r="C73" i="1" s="1"/>
  <c r="C87" i="1" s="1"/>
  <c r="B67" i="1"/>
  <c r="B66" i="1" s="1"/>
  <c r="I9" i="1"/>
  <c r="G15" i="1"/>
  <c r="G25" i="1"/>
  <c r="I43" i="1"/>
  <c r="D76" i="1"/>
  <c r="B8" i="1" l="1"/>
  <c r="B73" i="1" s="1"/>
  <c r="B87" i="1" s="1"/>
  <c r="I8" i="1"/>
  <c r="I73" i="1" s="1"/>
  <c r="I87" i="1" s="1"/>
  <c r="G73" i="1"/>
  <c r="G87" i="1" s="1"/>
  <c r="O8" i="1"/>
</calcChain>
</file>

<file path=xl/sharedStrings.xml><?xml version="1.0" encoding="utf-8"?>
<sst xmlns="http://schemas.openxmlformats.org/spreadsheetml/2006/main" count="116" uniqueCount="111">
  <si>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</si>
  <si>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</si>
  <si>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</si>
  <si>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</si>
  <si>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2023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</si>
  <si>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</si>
  <si>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</si>
  <si>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</si>
  <si>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</si>
  <si>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</si>
  <si>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</si>
  <si>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</si>
  <si>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</si>
  <si>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</si>
  <si>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</si>
  <si>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</si>
  <si>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</si>
  <si>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</si>
  <si>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</si>
  <si>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</si>
  <si>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</si>
  <si>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</si>
  <si>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</si>
  <si>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</si>
  <si>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</si>
  <si>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</si>
  <si>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</si>
  <si>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</si>
  <si>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</si>
  <si>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</si>
  <si>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</si>
  <si>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</si>
  <si>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</si>
  <si>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</si>
  <si>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</si>
  <si>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</si>
  <si>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</si>
  <si>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</si>
  <si>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</si>
  <si>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</si>
  <si>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</si>
  <si>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</si>
  <si>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</si>
  <si>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</si>
  <si>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</si>
  <si>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</si>
  <si>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.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</si>
  <si>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</si>
  <si>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</si>
  <si>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</si>
  <si>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</si>
  <si>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</si>
  <si>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</si>
  <si>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</si>
  <si>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</si>
  <si>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</si>
  <si>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</si>
  <si>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</si>
  <si>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</si>
  <si>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</si>
  <si>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</si>
  <si>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</si>
  <si>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</si>
  <si>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</si>
  <si>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</si>
  <si>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</si>
  <si>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</si>
  <si>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</si>
  <si>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</si>
  <si>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</si>
  <si>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</si>
  <si>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</si>
  <si>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</si>
  <si>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</si>
  <si>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</si>
  <si>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</si>
  <si>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</si>
  <si>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</si>
  <si>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</si>
  <si>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</si>
  <si>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</si>
  <si>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</si>
  <si>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</si>
  <si>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</si>
  <si>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</si>
  <si>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</si>
  <si>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</si>
  <si>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</si>
  <si>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</si>
  <si>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</si>
  <si>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</si>
  <si>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</si>
  <si>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</si>
  <si>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</si>
  <si>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</si>
  <si>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</si>
  <si>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</si>
  <si>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</si>
  <si>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</si>
  <si>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</si>
  <si>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</si>
  <si>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</si>
  <si>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</si>
  <si>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</si>
  <si>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Licda. María Ramírez                                                  Licdo.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</si>
  <si>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</si>
  <si>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Fuente: [CONSOLIDADOS DEL AÑO]</t>
  </si>
  <si>
    <t>Fecha de registro: 03 de enero de 2023</t>
  </si>
  <si>
    <t>Fecha de imputación: hasta el 31 de enero  de 2023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</si>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</sst>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0" fillId="0" borderId="2" xfId="1" applyFont="1" applyBorder="1" applyAlignment="1">
      <alignment vertical="center" wrapText="1"/>
    </xf>
    <xf numFmtId="43" fontId="0" fillId="0" borderId="2" xfId="1" applyFont="1" applyBorder="1"/>
    <xf numFmtId="43" fontId="7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7" fillId="0" borderId="3" xfId="0" applyNumberFormat="1" applyFont="1" applyBorder="1"/>
    <xf numFmtId="43" fontId="2" fillId="3" borderId="2" xfId="1" applyFont="1" applyFill="1" applyBorder="1" applyAlignment="1"/>
    <xf numFmtId="43" fontId="7" fillId="0" borderId="3" xfId="1" applyFont="1" applyBorder="1"/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0</xdr:row>
      <xdr:rowOff>114301</xdr:rowOff>
    </xdr:from>
    <xdr:to>
      <xdr:col>12</xdr:col>
      <xdr:colOff>1638300</xdr:colOff>
      <xdr:row>4</xdr:row>
      <xdr:rowOff>76201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430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11.%20EJECUCION%20PRESUPUESTO%20para%20OAI%20actual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3"/>
      <sheetName val="Plantilla Ejecución-2023"/>
      <sheetName val="Plantilla Ejecución-2023 (oai)"/>
      <sheetName val="Hoja1"/>
    </sheetNames>
    <sheetDataSet>
      <sheetData sheetId="0"/>
      <sheetData sheetId="1">
        <row r="8">
          <cell r="G8">
            <v>12628817.080000002</v>
          </cell>
        </row>
        <row r="10">
          <cell r="G10">
            <v>603602.68000000005</v>
          </cell>
          <cell r="L10">
            <v>851657.14</v>
          </cell>
          <cell r="M10">
            <v>993990.47</v>
          </cell>
        </row>
        <row r="11">
          <cell r="G11">
            <v>419829</v>
          </cell>
          <cell r="L11">
            <v>259838.71</v>
          </cell>
          <cell r="M11">
            <v>65000</v>
          </cell>
          <cell r="N11">
            <v>0</v>
          </cell>
        </row>
        <row r="14">
          <cell r="G14">
            <v>139316.96</v>
          </cell>
          <cell r="L14">
            <v>68519.509999999995</v>
          </cell>
          <cell r="M14">
            <v>68519.509999999995</v>
          </cell>
        </row>
        <row r="16">
          <cell r="G16">
            <v>150992.26</v>
          </cell>
          <cell r="L16">
            <v>153084.20000000001</v>
          </cell>
          <cell r="M16">
            <v>273159.52</v>
          </cell>
        </row>
        <row r="17">
          <cell r="G17">
            <v>930253</v>
          </cell>
          <cell r="L17">
            <v>888655.05</v>
          </cell>
          <cell r="M17">
            <v>284439</v>
          </cell>
        </row>
        <row r="18">
          <cell r="M18">
            <v>1500</v>
          </cell>
        </row>
        <row r="19">
          <cell r="G19">
            <v>11483.24</v>
          </cell>
          <cell r="L19">
            <v>255700</v>
          </cell>
          <cell r="M19">
            <v>164799.81</v>
          </cell>
        </row>
        <row r="20">
          <cell r="G20">
            <v>35000</v>
          </cell>
          <cell r="L20">
            <v>85000</v>
          </cell>
          <cell r="M20">
            <v>85000</v>
          </cell>
        </row>
        <row r="22">
          <cell r="G22">
            <v>420535.76</v>
          </cell>
          <cell r="L22">
            <v>76700</v>
          </cell>
        </row>
        <row r="23">
          <cell r="G23">
            <v>191632.77</v>
          </cell>
          <cell r="L23">
            <v>305273.71999999997</v>
          </cell>
          <cell r="M23">
            <v>141414.51</v>
          </cell>
        </row>
        <row r="24">
          <cell r="G24">
            <v>30240</v>
          </cell>
          <cell r="L24">
            <v>129056.5</v>
          </cell>
          <cell r="M24">
            <v>27180</v>
          </cell>
        </row>
        <row r="26">
          <cell r="G26">
            <v>787503.5</v>
          </cell>
          <cell r="L26">
            <v>1521368.41</v>
          </cell>
          <cell r="M26">
            <v>1992951.47</v>
          </cell>
        </row>
        <row r="27">
          <cell r="G27">
            <v>0</v>
          </cell>
          <cell r="L27">
            <v>46020</v>
          </cell>
          <cell r="M27">
            <v>25370</v>
          </cell>
        </row>
        <row r="28">
          <cell r="G28">
            <v>867654</v>
          </cell>
          <cell r="H28">
            <v>0</v>
          </cell>
          <cell r="L28">
            <v>3450</v>
          </cell>
          <cell r="M28">
            <v>212966.39999999999</v>
          </cell>
        </row>
        <row r="29">
          <cell r="G29">
            <v>2425891.48</v>
          </cell>
          <cell r="L29">
            <v>4190806.89</v>
          </cell>
          <cell r="M29">
            <v>224850</v>
          </cell>
        </row>
        <row r="30">
          <cell r="G30">
            <v>27458.74</v>
          </cell>
          <cell r="M30">
            <v>427632</v>
          </cell>
        </row>
        <row r="31">
          <cell r="G31">
            <v>32488.06</v>
          </cell>
          <cell r="L31">
            <v>11690</v>
          </cell>
          <cell r="M31">
            <v>6465</v>
          </cell>
        </row>
        <row r="32">
          <cell r="G32">
            <v>1389358.28</v>
          </cell>
          <cell r="L32">
            <v>3932582.51</v>
          </cell>
          <cell r="M32">
            <v>2875199.02</v>
          </cell>
        </row>
        <row r="34">
          <cell r="G34">
            <v>2943733.38</v>
          </cell>
          <cell r="L34">
            <v>7500385.21</v>
          </cell>
          <cell r="M34">
            <v>3662932.47</v>
          </cell>
        </row>
        <row r="36">
          <cell r="L36">
            <v>6000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52">
          <cell r="G52">
            <v>166923.97</v>
          </cell>
          <cell r="L52">
            <v>129781</v>
          </cell>
          <cell r="M52">
            <v>282105.15000000002</v>
          </cell>
        </row>
        <row r="53">
          <cell r="C53">
            <v>0</v>
          </cell>
          <cell r="H53">
            <v>0</v>
          </cell>
          <cell r="L53">
            <v>396633.99</v>
          </cell>
        </row>
        <row r="54">
          <cell r="G54">
            <v>1054920</v>
          </cell>
          <cell r="L54">
            <v>798350.18</v>
          </cell>
          <cell r="M54">
            <v>36320.400000000001</v>
          </cell>
        </row>
        <row r="55">
          <cell r="C55">
            <v>0</v>
          </cell>
        </row>
        <row r="56">
          <cell r="C56">
            <v>0</v>
          </cell>
          <cell r="G56">
            <v>0</v>
          </cell>
          <cell r="L56">
            <v>47188.2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workbookViewId="0">
      <selection activeCell="P14" sqref="P14"/>
    </sheetView>
  </sheetViews>
  <sheetFormatPr baseColWidth="10" defaultColWidth="14" defaultRowHeight="15" x14ac:dyDescent="0.25"/>
  <cols>
    <col min="1" max="1" width="75.7109375" customWidth="1"/>
    <col min="2" max="2" width="14.140625" bestFit="1" customWidth="1"/>
    <col min="3" max="3" width="20.28515625" hidden="1" customWidth="1"/>
    <col min="4" max="4" width="14" hidden="1" customWidth="1"/>
    <col min="5" max="5" width="19.7109375" hidden="1" customWidth="1"/>
    <col min="6" max="6" width="13" hidden="1" customWidth="1"/>
    <col min="7" max="7" width="13.140625" hidden="1" customWidth="1"/>
    <col min="8" max="8" width="21" hidden="1" customWidth="1"/>
    <col min="9" max="9" width="18.28515625" hidden="1" customWidth="1"/>
    <col min="10" max="10" width="13.140625" hidden="1" customWidth="1"/>
    <col min="11" max="11" width="13.5703125" hidden="1" customWidth="1"/>
    <col min="12" max="12" width="24.85546875" hidden="1" customWidth="1"/>
    <col min="13" max="13" width="25.42578125" customWidth="1"/>
    <col min="14" max="14" width="10.85546875" hidden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ht="13.5" customHeight="1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129933994.61</v>
      </c>
      <c r="C8" s="13">
        <f t="shared" ref="C8:I8" si="0">C9+C15+C25+C35+C43+C51+C61+C66+C69</f>
        <v>3749553.23</v>
      </c>
      <c r="D8" s="13">
        <f t="shared" si="0"/>
        <v>2213335.7199999997</v>
      </c>
      <c r="E8" s="13">
        <f t="shared" si="0"/>
        <v>4963738.540000001</v>
      </c>
      <c r="F8" s="13">
        <f t="shared" si="0"/>
        <v>15893414.449999999</v>
      </c>
      <c r="G8" s="13">
        <f t="shared" si="0"/>
        <v>12628817.080000002</v>
      </c>
      <c r="H8" s="13">
        <f t="shared" si="0"/>
        <v>11176773.810000001</v>
      </c>
      <c r="I8" s="13">
        <f t="shared" si="0"/>
        <v>11371973.640000001</v>
      </c>
      <c r="J8" s="13">
        <f>J9+J15+J25+J35+J43+J51+J61+J66+J69</f>
        <v>11643647.790000001</v>
      </c>
      <c r="K8" s="13">
        <f>K9+K15+K25+K35+K43+K51+K61+K66+K69</f>
        <v>22783204.399999999</v>
      </c>
      <c r="L8" s="13">
        <f>L9+L15+L25+L35+L43+L51+L61+L66+L69</f>
        <v>21657741.220000003</v>
      </c>
      <c r="M8" s="13">
        <f>M9+M15+M25+M35+M43+M51+M61+M66+M69</f>
        <v>11851794.730000002</v>
      </c>
      <c r="N8" s="13">
        <f>N9+N15+N25+N35+N43+N51+N61+N66+N69</f>
        <v>0</v>
      </c>
      <c r="O8" s="11">
        <f>G8-'[1]Plantilla Ejecución-2023'!G8</f>
        <v>0</v>
      </c>
      <c r="R8" s="14">
        <v>1</v>
      </c>
      <c r="S8" s="14">
        <v>1.05</v>
      </c>
      <c r="T8" s="14">
        <f t="shared" ref="T8:Y8" si="1">+S8*1.05</f>
        <v>1.1025</v>
      </c>
      <c r="U8" s="14">
        <f t="shared" si="1"/>
        <v>1.1576250000000001</v>
      </c>
      <c r="V8" s="14">
        <f t="shared" si="1"/>
        <v>1.2155062500000002</v>
      </c>
      <c r="W8" s="14">
        <f t="shared" si="1"/>
        <v>1.2762815625000004</v>
      </c>
      <c r="X8" s="14">
        <f t="shared" si="1"/>
        <v>1.3400956406250004</v>
      </c>
      <c r="Y8" s="14">
        <f t="shared" si="1"/>
        <v>1.4071004226562505</v>
      </c>
      <c r="Z8" s="14">
        <v>1.48</v>
      </c>
      <c r="AA8" s="14">
        <f>+Z8*2</f>
        <v>2.96</v>
      </c>
    </row>
    <row r="9" spans="1:27" x14ac:dyDescent="0.25">
      <c r="A9" s="15" t="s">
        <v>26</v>
      </c>
      <c r="B9" s="16">
        <f>SUM(B10:B14)</f>
        <v>21672792.529999997</v>
      </c>
      <c r="C9" s="17">
        <f>SUM(C10:C14)</f>
        <v>1089605.1000000001</v>
      </c>
      <c r="D9" s="18">
        <f t="shared" ref="D9:N9" si="2">SUM(D10:D14)</f>
        <v>1261909.26</v>
      </c>
      <c r="E9" s="18">
        <f t="shared" si="2"/>
        <v>1087861.7</v>
      </c>
      <c r="F9" s="19">
        <f t="shared" si="2"/>
        <v>5013281.5199999996</v>
      </c>
      <c r="G9" s="18">
        <f>SUM(G10:G14)</f>
        <v>1162748.6400000001</v>
      </c>
      <c r="H9" s="18">
        <f t="shared" si="2"/>
        <v>1508101.71</v>
      </c>
      <c r="I9" s="18">
        <f t="shared" si="2"/>
        <v>1054924.1000000001</v>
      </c>
      <c r="J9" s="18">
        <f t="shared" si="2"/>
        <v>1005459.65</v>
      </c>
      <c r="K9" s="18">
        <f t="shared" si="2"/>
        <v>6181375.5100000007</v>
      </c>
      <c r="L9" s="18">
        <f t="shared" si="2"/>
        <v>1180015.3600000001</v>
      </c>
      <c r="M9" s="18">
        <f t="shared" si="2"/>
        <v>1127509.98</v>
      </c>
      <c r="N9" s="18">
        <f t="shared" si="2"/>
        <v>0</v>
      </c>
      <c r="R9" s="20"/>
    </row>
    <row r="10" spans="1:27" x14ac:dyDescent="0.25">
      <c r="A10" s="21" t="s">
        <v>27</v>
      </c>
      <c r="B10" s="22">
        <f>SUM(C10:N10)</f>
        <v>18277000.079999998</v>
      </c>
      <c r="C10" s="23">
        <v>801542.3</v>
      </c>
      <c r="D10" s="23">
        <v>832955.21</v>
      </c>
      <c r="E10" s="22">
        <v>870251.68</v>
      </c>
      <c r="F10" s="22">
        <v>4710686</v>
      </c>
      <c r="G10" s="22">
        <f>'[1]Plantilla Ejecución-2023'!G10</f>
        <v>603602.68000000005</v>
      </c>
      <c r="H10" s="22">
        <v>1039784.75</v>
      </c>
      <c r="I10" s="22">
        <v>760107.14</v>
      </c>
      <c r="J10" s="24">
        <v>871940.14</v>
      </c>
      <c r="K10" s="22">
        <v>5940482.5700000003</v>
      </c>
      <c r="L10" s="22">
        <f>'[1]Plantilla Ejecución-2023'!L10</f>
        <v>851657.14</v>
      </c>
      <c r="M10" s="22">
        <f>'[1]Plantilla Ejecución-2023'!M10</f>
        <v>993990.47</v>
      </c>
      <c r="N10" s="22">
        <f>'[1]Plantilla Ejecución-2023'!N10</f>
        <v>0</v>
      </c>
    </row>
    <row r="11" spans="1:27" x14ac:dyDescent="0.25">
      <c r="A11" s="21" t="s">
        <v>28</v>
      </c>
      <c r="B11" s="22">
        <f>SUM(C11:N11)</f>
        <v>2065624.57</v>
      </c>
      <c r="C11" s="25">
        <v>75000</v>
      </c>
      <c r="D11" s="23">
        <v>286344.03000000003</v>
      </c>
      <c r="E11" s="25">
        <v>75000</v>
      </c>
      <c r="F11" s="22">
        <v>163500</v>
      </c>
      <c r="G11" s="22">
        <f>'[1]Plantilla Ejecución-2023'!G11</f>
        <v>419829</v>
      </c>
      <c r="H11" s="22">
        <v>329000</v>
      </c>
      <c r="I11" s="22">
        <v>155500</v>
      </c>
      <c r="J11" s="24">
        <v>65000</v>
      </c>
      <c r="K11" s="26">
        <v>171612.83</v>
      </c>
      <c r="L11" s="26">
        <f>'[1]Plantilla Ejecución-2023'!L11</f>
        <v>259838.71</v>
      </c>
      <c r="M11" s="26">
        <f>'[1]Plantilla Ejecución-2023'!M11</f>
        <v>65000</v>
      </c>
      <c r="N11" s="26">
        <f>'[1]Plantilla Ejecución-2023'!N11</f>
        <v>0</v>
      </c>
    </row>
    <row r="12" spans="1:27" x14ac:dyDescent="0.25">
      <c r="A12" s="21" t="s">
        <v>29</v>
      </c>
      <c r="B12" s="22">
        <f>SUM(C12:N12)</f>
        <v>0</v>
      </c>
      <c r="C12" s="25">
        <v>0</v>
      </c>
      <c r="D12" s="26"/>
      <c r="E12" s="26"/>
      <c r="F12" s="26"/>
      <c r="G12" s="26">
        <v>0</v>
      </c>
      <c r="H12" s="26">
        <v>0</v>
      </c>
      <c r="I12" s="26">
        <f>'[1]Plantilla Ejecución-2023'!I12</f>
        <v>0</v>
      </c>
      <c r="J12" s="27">
        <f>'[1]Plantilla Ejecución-2023'!J12</f>
        <v>0</v>
      </c>
      <c r="K12" s="26">
        <f>'[1]Plantilla Ejecución-2023'!K12</f>
        <v>0</v>
      </c>
      <c r="L12" s="26"/>
      <c r="M12" s="26"/>
      <c r="N12" s="26">
        <f>'[1]Plantilla Ejecución-2023'!N12</f>
        <v>0</v>
      </c>
    </row>
    <row r="13" spans="1:27" x14ac:dyDescent="0.25">
      <c r="A13" s="21" t="s">
        <v>30</v>
      </c>
      <c r="B13" s="22">
        <f>SUM(C13:N13)</f>
        <v>0</v>
      </c>
      <c r="C13" s="25">
        <v>0</v>
      </c>
      <c r="D13" s="25"/>
      <c r="E13" s="25"/>
      <c r="F13" s="22"/>
      <c r="G13" s="22">
        <v>0</v>
      </c>
      <c r="H13" s="22">
        <v>0</v>
      </c>
      <c r="I13" s="22">
        <f>'[1]Plantilla Ejecución-2023'!I13</f>
        <v>0</v>
      </c>
      <c r="J13" s="24">
        <f>'[1]Plantilla Ejecución-2023'!J13</f>
        <v>0</v>
      </c>
      <c r="K13" s="26">
        <f>'[1]Plantilla Ejecución-2023'!K13</f>
        <v>0</v>
      </c>
      <c r="L13" s="26"/>
      <c r="M13" s="26"/>
      <c r="N13" s="26">
        <f>'[1]Plantilla Ejecución-2023'!N13</f>
        <v>0</v>
      </c>
    </row>
    <row r="14" spans="1:27" x14ac:dyDescent="0.25">
      <c r="A14" s="21" t="s">
        <v>31</v>
      </c>
      <c r="B14" s="22">
        <f>SUM(C14:N14)</f>
        <v>1330167.8800000001</v>
      </c>
      <c r="C14" s="25">
        <v>213062.8</v>
      </c>
      <c r="D14" s="23">
        <v>142610.01999999999</v>
      </c>
      <c r="E14" s="26">
        <v>142610.01999999999</v>
      </c>
      <c r="F14" s="22">
        <v>139095.51999999999</v>
      </c>
      <c r="G14" s="22">
        <f>'[1]Plantilla Ejecución-2023'!G14</f>
        <v>139316.96</v>
      </c>
      <c r="H14" s="22">
        <v>139316.96</v>
      </c>
      <c r="I14" s="22">
        <v>139316.96</v>
      </c>
      <c r="J14" s="24">
        <v>68519.509999999995</v>
      </c>
      <c r="K14" s="26">
        <v>69280.11</v>
      </c>
      <c r="L14" s="26">
        <f>'[1]Plantilla Ejecución-2023'!L14</f>
        <v>68519.509999999995</v>
      </c>
      <c r="M14" s="26">
        <f>'[1]Plantilla Ejecución-2023'!M14</f>
        <v>68519.509999999995</v>
      </c>
      <c r="N14" s="26">
        <f>'[1]Plantilla Ejecución-2023'!N14</f>
        <v>0</v>
      </c>
    </row>
    <row r="15" spans="1:27" x14ac:dyDescent="0.25">
      <c r="A15" s="15" t="s">
        <v>32</v>
      </c>
      <c r="B15" s="16">
        <f>SUM(B16:B24)</f>
        <v>13826349.85</v>
      </c>
      <c r="C15" s="28">
        <f>SUM(C16:C24)</f>
        <v>566629.3600000001</v>
      </c>
      <c r="D15" s="29">
        <f t="shared" ref="D15:N15" si="3">SUM(D16:D24)</f>
        <v>235181.09999999998</v>
      </c>
      <c r="E15" s="29">
        <f t="shared" si="3"/>
        <v>2115615.5499999998</v>
      </c>
      <c r="F15" s="30">
        <f t="shared" si="3"/>
        <v>1096836.5900000001</v>
      </c>
      <c r="G15" s="29">
        <f>SUM(G16:G24)</f>
        <v>1770137.03</v>
      </c>
      <c r="H15" s="29">
        <f t="shared" si="3"/>
        <v>1958415.8699999999</v>
      </c>
      <c r="I15" s="29">
        <f t="shared" si="3"/>
        <v>1618238.94</v>
      </c>
      <c r="J15" s="29">
        <f t="shared" si="3"/>
        <v>1241060.6000000001</v>
      </c>
      <c r="K15" s="29">
        <f t="shared" si="3"/>
        <v>353272.5</v>
      </c>
      <c r="L15" s="29">
        <f t="shared" si="3"/>
        <v>1893469.47</v>
      </c>
      <c r="M15" s="29">
        <f t="shared" si="3"/>
        <v>977492.84000000008</v>
      </c>
      <c r="N15" s="29">
        <f t="shared" si="3"/>
        <v>0</v>
      </c>
    </row>
    <row r="16" spans="1:27" x14ac:dyDescent="0.25">
      <c r="A16" s="21" t="s">
        <v>33</v>
      </c>
      <c r="B16" s="22">
        <f>SUM(C16:N16)</f>
        <v>2289299.84</v>
      </c>
      <c r="C16" s="23">
        <v>125713.53</v>
      </c>
      <c r="D16" s="23">
        <v>148154.01999999999</v>
      </c>
      <c r="E16" s="26">
        <v>328235.7</v>
      </c>
      <c r="F16" s="22">
        <v>208042.57</v>
      </c>
      <c r="G16" s="22">
        <f>'[1]Plantilla Ejecución-2023'!G16</f>
        <v>150992.26</v>
      </c>
      <c r="H16" s="22">
        <v>172617.59</v>
      </c>
      <c r="I16" s="22">
        <v>189321.67</v>
      </c>
      <c r="J16" s="24">
        <v>330892.2</v>
      </c>
      <c r="K16" s="26">
        <v>209086.58</v>
      </c>
      <c r="L16" s="26">
        <f>'[1]Plantilla Ejecución-2023'!L16</f>
        <v>153084.20000000001</v>
      </c>
      <c r="M16" s="26">
        <f>'[1]Plantilla Ejecución-2023'!M16</f>
        <v>273159.52</v>
      </c>
      <c r="N16" s="26">
        <f>'[1]Plantilla Ejecución-2023'!N16</f>
        <v>0</v>
      </c>
    </row>
    <row r="17" spans="1:14" x14ac:dyDescent="0.25">
      <c r="A17" s="21" t="s">
        <v>34</v>
      </c>
      <c r="B17" s="22">
        <f t="shared" ref="B17:B24" si="4">SUM(C17:N17)</f>
        <v>4470789.9000000004</v>
      </c>
      <c r="C17" s="25">
        <v>0</v>
      </c>
      <c r="D17" s="23"/>
      <c r="E17" s="26">
        <v>653543</v>
      </c>
      <c r="F17" s="22">
        <v>73750</v>
      </c>
      <c r="G17" s="22">
        <f>'[1]Plantilla Ejecución-2023'!G17</f>
        <v>930253</v>
      </c>
      <c r="H17" s="22">
        <v>660041.85</v>
      </c>
      <c r="I17" s="22">
        <v>902652.8</v>
      </c>
      <c r="J17" s="24">
        <v>77455.199999999997</v>
      </c>
      <c r="K17" s="26">
        <v>0</v>
      </c>
      <c r="L17" s="26">
        <f>'[1]Plantilla Ejecución-2023'!L17</f>
        <v>888655.05</v>
      </c>
      <c r="M17" s="26">
        <f>'[1]Plantilla Ejecución-2023'!M17</f>
        <v>284439</v>
      </c>
      <c r="N17" s="26">
        <f>'[1]Plantilla Ejecución-2023'!N17</f>
        <v>0</v>
      </c>
    </row>
    <row r="18" spans="1:14" x14ac:dyDescent="0.25">
      <c r="A18" s="21" t="s">
        <v>35</v>
      </c>
      <c r="B18" s="22">
        <f t="shared" si="4"/>
        <v>1500</v>
      </c>
      <c r="C18" s="25">
        <v>0</v>
      </c>
      <c r="D18" s="23"/>
      <c r="E18" s="26"/>
      <c r="F18" s="26"/>
      <c r="G18" s="22">
        <v>0</v>
      </c>
      <c r="H18" s="22">
        <v>0</v>
      </c>
      <c r="I18" s="22">
        <f>'[1]Plantilla Ejecución-2023'!I18</f>
        <v>0</v>
      </c>
      <c r="J18" s="24">
        <f>'[1]Plantilla Ejecución-2023'!J18</f>
        <v>0</v>
      </c>
      <c r="K18" s="26">
        <f>'[1]Plantilla Ejecución-2023'!K18</f>
        <v>0</v>
      </c>
      <c r="L18" s="26"/>
      <c r="M18" s="26">
        <f>'[1]Plantilla Ejecución-2023'!M18</f>
        <v>1500</v>
      </c>
      <c r="N18" s="26">
        <f>'[1]Plantilla Ejecución-2023'!N18</f>
        <v>0</v>
      </c>
    </row>
    <row r="19" spans="1:14" x14ac:dyDescent="0.25">
      <c r="A19" s="21" t="s">
        <v>36</v>
      </c>
      <c r="B19" s="22">
        <f t="shared" si="4"/>
        <v>867022.1100000001</v>
      </c>
      <c r="C19" s="25">
        <v>88000</v>
      </c>
      <c r="D19" s="23"/>
      <c r="E19" s="26">
        <v>168000</v>
      </c>
      <c r="F19" s="22">
        <v>2549.71</v>
      </c>
      <c r="G19" s="22">
        <f>'[1]Plantilla Ejecución-2023'!G19</f>
        <v>11483.24</v>
      </c>
      <c r="H19" s="22">
        <v>10000</v>
      </c>
      <c r="I19" s="22">
        <v>0</v>
      </c>
      <c r="J19" s="24">
        <v>154479.42000000001</v>
      </c>
      <c r="K19" s="26">
        <v>12009.93</v>
      </c>
      <c r="L19" s="26">
        <f>'[1]Plantilla Ejecución-2023'!L19</f>
        <v>255700</v>
      </c>
      <c r="M19" s="26">
        <f>'[1]Plantilla Ejecución-2023'!M19</f>
        <v>164799.81</v>
      </c>
      <c r="N19" s="26">
        <f>'[1]Plantilla Ejecución-2023'!N19</f>
        <v>0</v>
      </c>
    </row>
    <row r="20" spans="1:14" x14ac:dyDescent="0.25">
      <c r="A20" s="21" t="s">
        <v>37</v>
      </c>
      <c r="B20" s="22">
        <f t="shared" si="4"/>
        <v>1053360.8999999999</v>
      </c>
      <c r="C20" s="23">
        <v>85000</v>
      </c>
      <c r="D20" s="23">
        <v>85000</v>
      </c>
      <c r="E20" s="26">
        <v>146800</v>
      </c>
      <c r="F20" s="22">
        <v>55900</v>
      </c>
      <c r="G20" s="22">
        <f>'[1]Plantilla Ejecución-2023'!G20</f>
        <v>35000</v>
      </c>
      <c r="H20" s="22">
        <v>211654</v>
      </c>
      <c r="I20" s="22">
        <v>164006.9</v>
      </c>
      <c r="J20" s="24">
        <v>50000</v>
      </c>
      <c r="K20" s="26">
        <v>50000</v>
      </c>
      <c r="L20" s="26">
        <f>'[1]Plantilla Ejecución-2023'!L20</f>
        <v>85000</v>
      </c>
      <c r="M20" s="26">
        <f>'[1]Plantilla Ejecución-2023'!M20</f>
        <v>85000</v>
      </c>
      <c r="N20" s="26">
        <f>'[1]Plantilla Ejecución-2023'!N20</f>
        <v>0</v>
      </c>
    </row>
    <row r="21" spans="1:14" x14ac:dyDescent="0.25">
      <c r="A21" s="21" t="s">
        <v>38</v>
      </c>
      <c r="B21" s="22">
        <f t="shared" si="4"/>
        <v>0</v>
      </c>
      <c r="C21" s="25">
        <v>0</v>
      </c>
      <c r="D21" s="23"/>
      <c r="E21" s="26"/>
      <c r="F21" s="26"/>
      <c r="G21" s="26">
        <v>0</v>
      </c>
      <c r="H21" s="26">
        <v>0</v>
      </c>
      <c r="I21" s="26">
        <f>'[1]Plantilla Ejecución-2023'!I21</f>
        <v>0</v>
      </c>
      <c r="J21" s="27">
        <f>'[1]Plantilla Ejecución-2023'!J21</f>
        <v>0</v>
      </c>
      <c r="K21" s="26">
        <f>'[1]Plantilla Ejecución-2023'!K21</f>
        <v>0</v>
      </c>
      <c r="L21" s="26"/>
      <c r="M21" s="26">
        <f>'[1]Plantilla Ejecución-2023'!M21</f>
        <v>0</v>
      </c>
      <c r="N21" s="26">
        <f>'[1]Plantilla Ejecución-2023'!N21</f>
        <v>0</v>
      </c>
    </row>
    <row r="22" spans="1:14" x14ac:dyDescent="0.25">
      <c r="A22" s="21" t="s">
        <v>39</v>
      </c>
      <c r="B22" s="22">
        <f t="shared" si="4"/>
        <v>1922833.11</v>
      </c>
      <c r="C22" s="31">
        <v>0</v>
      </c>
      <c r="D22" s="23"/>
      <c r="E22" s="26">
        <v>405246.81</v>
      </c>
      <c r="F22" s="22">
        <v>623929.54</v>
      </c>
      <c r="G22" s="22">
        <f>'[1]Plantilla Ejecución-2023'!G22</f>
        <v>420535.76</v>
      </c>
      <c r="H22" s="22">
        <v>47200</v>
      </c>
      <c r="I22" s="22">
        <v>199892</v>
      </c>
      <c r="J22" s="24">
        <v>136290</v>
      </c>
      <c r="K22" s="26">
        <v>13039</v>
      </c>
      <c r="L22" s="26">
        <f>'[1]Plantilla Ejecución-2023'!L22</f>
        <v>76700</v>
      </c>
      <c r="M22" s="26">
        <f>'[1]Plantilla Ejecución-2023'!M22</f>
        <v>0</v>
      </c>
      <c r="N22" s="26">
        <f>'[1]Plantilla Ejecución-2023'!N22</f>
        <v>0</v>
      </c>
    </row>
    <row r="23" spans="1:14" x14ac:dyDescent="0.25">
      <c r="A23" s="21" t="s">
        <v>40</v>
      </c>
      <c r="B23" s="22">
        <f t="shared" si="4"/>
        <v>1708020.51</v>
      </c>
      <c r="C23" s="23">
        <v>100050.83</v>
      </c>
      <c r="D23" s="23">
        <v>2027.08</v>
      </c>
      <c r="E23" s="26">
        <v>136608.54</v>
      </c>
      <c r="F23" s="22">
        <v>116164.77</v>
      </c>
      <c r="G23" s="22">
        <f>'[1]Plantilla Ejecución-2023'!G23</f>
        <v>191632.77</v>
      </c>
      <c r="H23" s="22">
        <v>256251.93</v>
      </c>
      <c r="I23" s="22">
        <v>147365.57</v>
      </c>
      <c r="J23" s="24">
        <v>270645.28000000003</v>
      </c>
      <c r="K23" s="26">
        <v>40585.51</v>
      </c>
      <c r="L23" s="26">
        <f>'[1]Plantilla Ejecución-2023'!L23</f>
        <v>305273.71999999997</v>
      </c>
      <c r="M23" s="26">
        <f>'[1]Plantilla Ejecución-2023'!M23</f>
        <v>141414.51</v>
      </c>
      <c r="N23" s="26">
        <f>'[1]Plantilla Ejecución-2023'!N23</f>
        <v>0</v>
      </c>
    </row>
    <row r="24" spans="1:14" x14ac:dyDescent="0.25">
      <c r="A24" s="21" t="s">
        <v>41</v>
      </c>
      <c r="B24" s="22">
        <f t="shared" si="4"/>
        <v>1513523.48</v>
      </c>
      <c r="C24" s="23">
        <v>167865</v>
      </c>
      <c r="D24" s="23"/>
      <c r="E24" s="26">
        <v>277181.5</v>
      </c>
      <c r="F24" s="26">
        <v>16500</v>
      </c>
      <c r="G24" s="26">
        <f>+'[1]Plantilla Ejecución-2023'!G24</f>
        <v>30240</v>
      </c>
      <c r="H24" s="26">
        <v>600650.5</v>
      </c>
      <c r="I24" s="26">
        <v>15000</v>
      </c>
      <c r="J24" s="27">
        <v>221298.5</v>
      </c>
      <c r="K24" s="26">
        <v>28551.48</v>
      </c>
      <c r="L24" s="26">
        <f>'[1]Plantilla Ejecución-2023'!L24</f>
        <v>129056.5</v>
      </c>
      <c r="M24" s="26">
        <f>'[1]Plantilla Ejecución-2023'!M24</f>
        <v>27180</v>
      </c>
      <c r="N24" s="26">
        <f>'[1]Plantilla Ejecución-2023'!N24</f>
        <v>0</v>
      </c>
    </row>
    <row r="25" spans="1:14" x14ac:dyDescent="0.25">
      <c r="A25" s="15" t="s">
        <v>42</v>
      </c>
      <c r="B25" s="16">
        <f>SUM(B26:B34)</f>
        <v>88717857.930000007</v>
      </c>
      <c r="C25" s="28">
        <f>SUM(C26:C34)</f>
        <v>2005820.33</v>
      </c>
      <c r="D25" s="29">
        <f t="shared" ref="D25:N25" si="5">SUM(D26:D34)</f>
        <v>716245.36</v>
      </c>
      <c r="E25" s="29">
        <f t="shared" si="5"/>
        <v>1194967.6400000001</v>
      </c>
      <c r="F25" s="30">
        <f t="shared" si="5"/>
        <v>9468548.1500000004</v>
      </c>
      <c r="G25" s="29">
        <f t="shared" si="5"/>
        <v>8474087.4400000013</v>
      </c>
      <c r="H25" s="29">
        <f t="shared" si="5"/>
        <v>7130525.7300000004</v>
      </c>
      <c r="I25" s="29">
        <f t="shared" si="5"/>
        <v>7700777.620000001</v>
      </c>
      <c r="J25" s="29">
        <f t="shared" si="5"/>
        <v>9371992.5500000007</v>
      </c>
      <c r="K25" s="29">
        <f t="shared" si="5"/>
        <v>16020223.729999999</v>
      </c>
      <c r="L25" s="29">
        <f t="shared" si="5"/>
        <v>17206303.02</v>
      </c>
      <c r="M25" s="29">
        <f t="shared" si="5"/>
        <v>9428366.3600000013</v>
      </c>
      <c r="N25" s="29">
        <f t="shared" si="5"/>
        <v>0</v>
      </c>
    </row>
    <row r="26" spans="1:14" x14ac:dyDescent="0.25">
      <c r="A26" s="21" t="s">
        <v>43</v>
      </c>
      <c r="B26" s="22">
        <f>SUM(C26:N26)</f>
        <v>10299928.380000001</v>
      </c>
      <c r="C26" s="31">
        <v>663548.80000000005</v>
      </c>
      <c r="D26" s="23">
        <v>582524.36</v>
      </c>
      <c r="E26" s="26">
        <v>83120</v>
      </c>
      <c r="F26" s="22">
        <v>683645.18</v>
      </c>
      <c r="G26" s="22">
        <f>'[1]Plantilla Ejecución-2023'!G26</f>
        <v>787503.5</v>
      </c>
      <c r="H26" s="22">
        <v>12840</v>
      </c>
      <c r="I26" s="22">
        <v>1231920.2</v>
      </c>
      <c r="J26" s="24">
        <v>1518421.96</v>
      </c>
      <c r="K26" s="26">
        <v>1222084.5</v>
      </c>
      <c r="L26" s="26">
        <f>'[1]Plantilla Ejecución-2023'!L26</f>
        <v>1521368.41</v>
      </c>
      <c r="M26" s="26">
        <f>'[1]Plantilla Ejecución-2023'!M26</f>
        <v>1992951.47</v>
      </c>
      <c r="N26" s="26">
        <f>'[1]Plantilla Ejecución-2023'!N26</f>
        <v>0</v>
      </c>
    </row>
    <row r="27" spans="1:14" x14ac:dyDescent="0.25">
      <c r="A27" s="21" t="s">
        <v>44</v>
      </c>
      <c r="B27" s="22">
        <f t="shared" ref="B27:B34" si="6">SUM(C27:N27)</f>
        <v>402580.6</v>
      </c>
      <c r="C27" s="25">
        <v>16962.5</v>
      </c>
      <c r="D27" s="23"/>
      <c r="E27" s="26"/>
      <c r="F27" s="22">
        <v>314228.09999999998</v>
      </c>
      <c r="G27" s="22">
        <f>+'[1]Plantilla Ejecución-2023'!G27</f>
        <v>0</v>
      </c>
      <c r="H27" s="22">
        <v>0</v>
      </c>
      <c r="I27" s="22">
        <v>0</v>
      </c>
      <c r="J27" s="24">
        <f>'[1]Plantilla Ejecución-2023'!J27</f>
        <v>0</v>
      </c>
      <c r="K27" s="26">
        <f>'[1]Plantilla Ejecución-2023'!K27</f>
        <v>0</v>
      </c>
      <c r="L27" s="26">
        <f>'[1]Plantilla Ejecución-2023'!L27</f>
        <v>46020</v>
      </c>
      <c r="M27" s="26">
        <f>'[1]Plantilla Ejecución-2023'!M27</f>
        <v>25370</v>
      </c>
      <c r="N27" s="26">
        <f>'[1]Plantilla Ejecución-2023'!N27</f>
        <v>0</v>
      </c>
    </row>
    <row r="28" spans="1:14" x14ac:dyDescent="0.25">
      <c r="A28" s="21" t="s">
        <v>45</v>
      </c>
      <c r="B28" s="22">
        <f t="shared" si="6"/>
        <v>1932195.8</v>
      </c>
      <c r="C28" s="25" t="s">
        <v>46</v>
      </c>
      <c r="D28" s="23"/>
      <c r="E28" s="26">
        <v>324511.8</v>
      </c>
      <c r="F28" s="22"/>
      <c r="G28" s="22">
        <f>'[1]Plantilla Ejecución-2023'!G28</f>
        <v>867654</v>
      </c>
      <c r="H28" s="22">
        <f>'[1]Plantilla Ejecución-2023'!H28</f>
        <v>0</v>
      </c>
      <c r="I28" s="22">
        <v>164633.60000000001</v>
      </c>
      <c r="J28" s="24">
        <v>336300</v>
      </c>
      <c r="K28" s="26">
        <v>22680</v>
      </c>
      <c r="L28" s="26">
        <f>'[1]Plantilla Ejecución-2023'!L28</f>
        <v>3450</v>
      </c>
      <c r="M28" s="26">
        <f>'[1]Plantilla Ejecución-2023'!M28</f>
        <v>212966.39999999999</v>
      </c>
      <c r="N28" s="26">
        <f>'[1]Plantilla Ejecución-2023'!N28</f>
        <v>0</v>
      </c>
    </row>
    <row r="29" spans="1:14" x14ac:dyDescent="0.25">
      <c r="A29" s="21" t="s">
        <v>47</v>
      </c>
      <c r="B29" s="22">
        <f t="shared" si="6"/>
        <v>17983199.59</v>
      </c>
      <c r="C29" s="25">
        <v>16030</v>
      </c>
      <c r="D29" s="23"/>
      <c r="E29" s="26"/>
      <c r="F29" s="22">
        <v>2035777.42</v>
      </c>
      <c r="G29" s="22">
        <f>'[1]Plantilla Ejecución-2023'!G29</f>
        <v>2425891.48</v>
      </c>
      <c r="H29" s="22">
        <v>674746.55</v>
      </c>
      <c r="I29" s="22">
        <v>1993109.44</v>
      </c>
      <c r="J29" s="24">
        <v>1708124.27</v>
      </c>
      <c r="K29" s="26">
        <v>4713863.54</v>
      </c>
      <c r="L29" s="26">
        <f>'[1]Plantilla Ejecución-2023'!L29</f>
        <v>4190806.89</v>
      </c>
      <c r="M29" s="26">
        <f>'[1]Plantilla Ejecución-2023'!M29</f>
        <v>224850</v>
      </c>
      <c r="N29" s="26">
        <f>'[1]Plantilla Ejecución-2023'!N29</f>
        <v>0</v>
      </c>
    </row>
    <row r="30" spans="1:14" x14ac:dyDescent="0.25">
      <c r="A30" s="21" t="s">
        <v>48</v>
      </c>
      <c r="B30" s="22">
        <f t="shared" si="6"/>
        <v>2219309.8200000003</v>
      </c>
      <c r="C30" s="31">
        <v>161118.07</v>
      </c>
      <c r="D30" s="23"/>
      <c r="E30" s="26">
        <v>65624.27</v>
      </c>
      <c r="F30" s="22">
        <v>142980.74</v>
      </c>
      <c r="G30" s="22">
        <f>+'[1]Plantilla Ejecución-2023'!G30</f>
        <v>27458.74</v>
      </c>
      <c r="H30" s="22">
        <v>861430</v>
      </c>
      <c r="I30" s="22">
        <v>236000</v>
      </c>
      <c r="J30" s="24">
        <v>143576</v>
      </c>
      <c r="K30" s="26">
        <v>153490</v>
      </c>
      <c r="L30" s="26">
        <f>'[1]Plantilla Ejecución-2023'!L30</f>
        <v>0</v>
      </c>
      <c r="M30" s="26">
        <f>'[1]Plantilla Ejecución-2023'!M30</f>
        <v>427632</v>
      </c>
      <c r="N30" s="26">
        <f>'[1]Plantilla Ejecución-2023'!N30</f>
        <v>0</v>
      </c>
    </row>
    <row r="31" spans="1:14" x14ac:dyDescent="0.25">
      <c r="A31" s="21" t="s">
        <v>49</v>
      </c>
      <c r="B31" s="22">
        <f t="shared" si="6"/>
        <v>293320.21000000002</v>
      </c>
      <c r="C31" s="25">
        <v>0</v>
      </c>
      <c r="D31" s="23"/>
      <c r="E31" s="26">
        <v>110679.73</v>
      </c>
      <c r="F31" s="22">
        <v>42854.48</v>
      </c>
      <c r="G31" s="22">
        <f>+'[1]Plantilla Ejecución-2023'!G31</f>
        <v>32488.06</v>
      </c>
      <c r="H31" s="22">
        <v>13209.95</v>
      </c>
      <c r="I31" s="22">
        <v>2847.19</v>
      </c>
      <c r="J31" s="24">
        <f>'[1]Plantilla Ejecución-2023'!J31</f>
        <v>0</v>
      </c>
      <c r="K31" s="26">
        <v>73085.8</v>
      </c>
      <c r="L31" s="26">
        <f>'[1]Plantilla Ejecución-2023'!L31</f>
        <v>11690</v>
      </c>
      <c r="M31" s="26">
        <f>'[1]Plantilla Ejecución-2023'!M31</f>
        <v>6465</v>
      </c>
      <c r="N31" s="26">
        <f>'[1]Plantilla Ejecución-2023'!N31</f>
        <v>0</v>
      </c>
    </row>
    <row r="32" spans="1:14" x14ac:dyDescent="0.25">
      <c r="A32" s="21" t="s">
        <v>50</v>
      </c>
      <c r="B32" s="22">
        <f t="shared" si="6"/>
        <v>23836674.830000002</v>
      </c>
      <c r="C32" s="23">
        <v>678265.88</v>
      </c>
      <c r="D32" s="23">
        <v>109000</v>
      </c>
      <c r="E32" s="26">
        <v>253150</v>
      </c>
      <c r="F32" s="22">
        <v>2740443.25</v>
      </c>
      <c r="G32" s="22">
        <f>'[1]Plantilla Ejecución-2023'!G32</f>
        <v>1389358.28</v>
      </c>
      <c r="H32" s="22">
        <v>2550616.34</v>
      </c>
      <c r="I32" s="22">
        <v>2397270.04</v>
      </c>
      <c r="J32" s="24">
        <v>2808032.72</v>
      </c>
      <c r="K32" s="26">
        <v>4102756.79</v>
      </c>
      <c r="L32" s="26">
        <f>'[1]Plantilla Ejecución-2023'!L32</f>
        <v>3932582.51</v>
      </c>
      <c r="M32" s="26">
        <f>'[1]Plantilla Ejecución-2023'!M32</f>
        <v>2875199.02</v>
      </c>
      <c r="N32" s="26">
        <f>'[1]Plantilla Ejecución-2023'!N32</f>
        <v>0</v>
      </c>
    </row>
    <row r="33" spans="1:14" x14ac:dyDescent="0.25">
      <c r="A33" s="21" t="s">
        <v>51</v>
      </c>
      <c r="B33" s="22">
        <f t="shared" si="6"/>
        <v>0</v>
      </c>
      <c r="C33" s="31">
        <v>0</v>
      </c>
      <c r="D33" s="23"/>
      <c r="E33" s="26"/>
      <c r="F33" s="26"/>
      <c r="G33" s="26"/>
      <c r="H33" s="26">
        <v>0</v>
      </c>
      <c r="I33" s="26">
        <f>'[1]Plantilla Ejecución-2023'!I33</f>
        <v>0</v>
      </c>
      <c r="J33" s="27">
        <f>'[1]Plantilla Ejecución-2023'!J33</f>
        <v>0</v>
      </c>
      <c r="K33" s="26">
        <f>'[1]Plantilla Ejecución-2023'!K33</f>
        <v>0</v>
      </c>
      <c r="L33" s="26"/>
      <c r="M33" s="26"/>
      <c r="N33" s="26">
        <f>'[1]Plantilla Ejecución-2023'!N33</f>
        <v>0</v>
      </c>
    </row>
    <row r="34" spans="1:14" x14ac:dyDescent="0.25">
      <c r="A34" s="21" t="s">
        <v>52</v>
      </c>
      <c r="B34" s="22">
        <f t="shared" si="6"/>
        <v>31750648.699999999</v>
      </c>
      <c r="C34" s="25">
        <v>469895.08</v>
      </c>
      <c r="D34" s="23">
        <v>24721</v>
      </c>
      <c r="E34" s="26">
        <v>357881.84</v>
      </c>
      <c r="F34" s="22">
        <v>3508618.98</v>
      </c>
      <c r="G34" s="22">
        <f>'[1]Plantilla Ejecución-2023'!G34</f>
        <v>2943733.38</v>
      </c>
      <c r="H34" s="22">
        <v>3017682.89</v>
      </c>
      <c r="I34" s="22">
        <v>1674997.15</v>
      </c>
      <c r="J34" s="24">
        <v>2857537.6</v>
      </c>
      <c r="K34" s="26">
        <v>5732263.0999999996</v>
      </c>
      <c r="L34" s="26">
        <f>'[1]Plantilla Ejecución-2023'!L34</f>
        <v>7500385.21</v>
      </c>
      <c r="M34" s="26">
        <f>'[1]Plantilla Ejecución-2023'!M34</f>
        <v>3662932.47</v>
      </c>
      <c r="N34" s="26">
        <f>'[1]Plantilla Ejecución-2023'!N34</f>
        <v>0</v>
      </c>
    </row>
    <row r="35" spans="1:14" x14ac:dyDescent="0.25">
      <c r="A35" s="15" t="s">
        <v>53</v>
      </c>
      <c r="B35" s="32">
        <f>SUM(B36:B42)</f>
        <v>521000</v>
      </c>
      <c r="C35" s="32">
        <v>0</v>
      </c>
      <c r="D35" s="32">
        <f t="shared" ref="D35:N35" si="7">SUM(D36:D42)</f>
        <v>0</v>
      </c>
      <c r="E35" s="33">
        <f t="shared" si="7"/>
        <v>450000</v>
      </c>
      <c r="F35" s="34">
        <f t="shared" si="7"/>
        <v>3000</v>
      </c>
      <c r="G35" s="33">
        <v>0</v>
      </c>
      <c r="H35" s="33">
        <f t="shared" si="7"/>
        <v>6000</v>
      </c>
      <c r="I35" s="33">
        <f t="shared" si="7"/>
        <v>3000</v>
      </c>
      <c r="J35" s="33">
        <f t="shared" si="7"/>
        <v>0</v>
      </c>
      <c r="K35" s="33">
        <f t="shared" si="7"/>
        <v>53000</v>
      </c>
      <c r="L35" s="33">
        <f t="shared" si="7"/>
        <v>6000</v>
      </c>
      <c r="M35" s="33">
        <f t="shared" si="7"/>
        <v>0</v>
      </c>
      <c r="N35" s="33">
        <f t="shared" si="7"/>
        <v>0</v>
      </c>
    </row>
    <row r="36" spans="1:14" x14ac:dyDescent="0.25">
      <c r="A36" s="21" t="s">
        <v>54</v>
      </c>
      <c r="B36" s="35">
        <f>SUM(C36:N36)</f>
        <v>521000</v>
      </c>
      <c r="C36" s="36">
        <v>0</v>
      </c>
      <c r="D36" s="37">
        <f>'[1]Plantilla Ejecución-2023'!D36</f>
        <v>0</v>
      </c>
      <c r="E36" s="35">
        <v>450000</v>
      </c>
      <c r="F36" s="38">
        <v>3000</v>
      </c>
      <c r="G36" s="26">
        <f>+'[1]Plantilla Ejecución-2023'!G36</f>
        <v>0</v>
      </c>
      <c r="H36" s="26">
        <v>6000</v>
      </c>
      <c r="I36" s="26">
        <v>3000</v>
      </c>
      <c r="J36" s="27">
        <f>'[1]Plantilla Ejecución-2023'!J36</f>
        <v>0</v>
      </c>
      <c r="K36" s="26">
        <v>53000</v>
      </c>
      <c r="L36" s="26">
        <f>'[1]Plantilla Ejecución-2023'!L36</f>
        <v>6000</v>
      </c>
      <c r="M36" s="26"/>
      <c r="N36" s="26"/>
    </row>
    <row r="37" spans="1:14" x14ac:dyDescent="0.25">
      <c r="A37" s="21" t="s">
        <v>55</v>
      </c>
      <c r="B37" s="35">
        <f t="shared" ref="B37:B42" si="8">SUM(C37:N37)</f>
        <v>0</v>
      </c>
      <c r="C37" s="36">
        <v>0</v>
      </c>
      <c r="D37" s="37">
        <f>'[1]Plantilla Ejecución-2023'!D37</f>
        <v>0</v>
      </c>
      <c r="E37" s="35">
        <f>'[1]Plantilla Ejecución-2023'!E37</f>
        <v>0</v>
      </c>
      <c r="F37" s="38"/>
      <c r="G37" s="26"/>
      <c r="H37" s="26"/>
      <c r="I37" s="26">
        <f>'[1]Plantilla Ejecución-2023'!I37</f>
        <v>0</v>
      </c>
      <c r="J37" s="27">
        <f>'[1]Plantilla Ejecución-2023'!J37</f>
        <v>0</v>
      </c>
      <c r="K37" s="26">
        <f>'[1]Plantilla Ejecución-2023'!K37</f>
        <v>0</v>
      </c>
      <c r="L37" s="26"/>
      <c r="M37" s="26"/>
      <c r="N37" s="26"/>
    </row>
    <row r="38" spans="1:14" x14ac:dyDescent="0.25">
      <c r="A38" s="21" t="s">
        <v>56</v>
      </c>
      <c r="B38" s="35">
        <f t="shared" si="8"/>
        <v>0</v>
      </c>
      <c r="C38" s="36">
        <v>0</v>
      </c>
      <c r="D38" s="37">
        <f>'[1]Plantilla Ejecución-2023'!D38</f>
        <v>0</v>
      </c>
      <c r="E38" s="35">
        <f>'[1]Plantilla Ejecución-2023'!E38</f>
        <v>0</v>
      </c>
      <c r="F38" s="38"/>
      <c r="G38" s="26"/>
      <c r="H38" s="26"/>
      <c r="I38" s="26">
        <f>'[1]Plantilla Ejecución-2023'!I38</f>
        <v>0</v>
      </c>
      <c r="J38" s="27">
        <f>'[1]Plantilla Ejecución-2023'!J38</f>
        <v>0</v>
      </c>
      <c r="K38" s="26">
        <f>'[1]Plantilla Ejecución-2023'!K38</f>
        <v>0</v>
      </c>
      <c r="L38" s="26"/>
      <c r="M38" s="26"/>
      <c r="N38" s="26"/>
    </row>
    <row r="39" spans="1:14" x14ac:dyDescent="0.25">
      <c r="A39" s="21" t="s">
        <v>57</v>
      </c>
      <c r="B39" s="35">
        <f t="shared" si="8"/>
        <v>0</v>
      </c>
      <c r="C39" s="36">
        <v>0</v>
      </c>
      <c r="D39" s="37">
        <f>'[1]Plantilla Ejecución-2023'!D39</f>
        <v>0</v>
      </c>
      <c r="E39" s="35">
        <f>'[1]Plantilla Ejecución-2023'!E39</f>
        <v>0</v>
      </c>
      <c r="F39" s="38"/>
      <c r="G39" s="26"/>
      <c r="H39" s="26"/>
      <c r="I39" s="26">
        <f>'[1]Plantilla Ejecución-2023'!I39</f>
        <v>0</v>
      </c>
      <c r="J39" s="27">
        <f>'[1]Plantilla Ejecución-2023'!J39</f>
        <v>0</v>
      </c>
      <c r="K39" s="26">
        <f>'[1]Plantilla Ejecución-2023'!K39</f>
        <v>0</v>
      </c>
      <c r="L39" s="26"/>
      <c r="M39" s="26"/>
      <c r="N39" s="26"/>
    </row>
    <row r="40" spans="1:14" x14ac:dyDescent="0.25">
      <c r="A40" s="21" t="s">
        <v>58</v>
      </c>
      <c r="B40" s="35">
        <f t="shared" si="8"/>
        <v>0</v>
      </c>
      <c r="C40" s="36">
        <v>0</v>
      </c>
      <c r="D40" s="37">
        <f>'[1]Plantilla Ejecución-2023'!D40</f>
        <v>0</v>
      </c>
      <c r="E40" s="35">
        <f>'[1]Plantilla Ejecución-2023'!E40</f>
        <v>0</v>
      </c>
      <c r="F40" s="38"/>
      <c r="G40" s="26"/>
      <c r="H40" s="26"/>
      <c r="I40" s="26">
        <f>'[1]Plantilla Ejecución-2023'!I40</f>
        <v>0</v>
      </c>
      <c r="J40" s="27">
        <f>'[1]Plantilla Ejecución-2023'!J40</f>
        <v>0</v>
      </c>
      <c r="K40" s="26">
        <f>'[1]Plantilla Ejecución-2023'!K40</f>
        <v>0</v>
      </c>
      <c r="L40" s="26"/>
      <c r="M40" s="26"/>
      <c r="N40" s="26"/>
    </row>
    <row r="41" spans="1:14" x14ac:dyDescent="0.25">
      <c r="A41" s="21" t="s">
        <v>59</v>
      </c>
      <c r="B41" s="35">
        <f t="shared" si="8"/>
        <v>0</v>
      </c>
      <c r="C41" s="36">
        <v>0</v>
      </c>
      <c r="D41" s="37">
        <f>'[1]Plantilla Ejecución-2023'!D41</f>
        <v>0</v>
      </c>
      <c r="E41" s="35">
        <f>'[1]Plantilla Ejecución-2023'!E41</f>
        <v>0</v>
      </c>
      <c r="F41" s="38"/>
      <c r="G41" s="26"/>
      <c r="H41" s="26"/>
      <c r="I41" s="26">
        <f>'[1]Plantilla Ejecución-2023'!I41</f>
        <v>0</v>
      </c>
      <c r="J41" s="27">
        <f>'[1]Plantilla Ejecución-2023'!J41</f>
        <v>0</v>
      </c>
      <c r="K41" s="26">
        <f>'[1]Plantilla Ejecución-2023'!K41</f>
        <v>0</v>
      </c>
      <c r="L41" s="26"/>
      <c r="M41" s="26"/>
      <c r="N41" s="26"/>
    </row>
    <row r="42" spans="1:14" x14ac:dyDescent="0.25">
      <c r="A42" s="21" t="s">
        <v>60</v>
      </c>
      <c r="B42" s="35">
        <f t="shared" si="8"/>
        <v>0</v>
      </c>
      <c r="C42" s="36">
        <v>0</v>
      </c>
      <c r="D42" s="37">
        <f>'[1]Plantilla Ejecución-2023'!D42</f>
        <v>0</v>
      </c>
      <c r="E42" s="35">
        <f>'[1]Plantilla Ejecución-2023'!E42</f>
        <v>0</v>
      </c>
      <c r="F42" s="38"/>
      <c r="G42" s="26"/>
      <c r="H42" s="26"/>
      <c r="I42" s="26">
        <f>'[1]Plantilla Ejecución-2023'!I42</f>
        <v>0</v>
      </c>
      <c r="J42" s="27">
        <f>'[1]Plantilla Ejecución-2023'!J42</f>
        <v>0</v>
      </c>
      <c r="K42" s="26">
        <f>'[1]Plantilla Ejecución-2023'!K42</f>
        <v>0</v>
      </c>
      <c r="L42" s="26"/>
      <c r="M42" s="26"/>
      <c r="N42" s="26"/>
    </row>
    <row r="43" spans="1:14" x14ac:dyDescent="0.25">
      <c r="A43" s="15" t="s">
        <v>61</v>
      </c>
      <c r="B43" s="39">
        <f>SUM(B44:B50)</f>
        <v>0</v>
      </c>
      <c r="C43" s="39">
        <f t="shared" ref="C43:N43" si="9">SUM(C44:C50)</f>
        <v>0</v>
      </c>
      <c r="D43" s="32">
        <f t="shared" si="9"/>
        <v>0</v>
      </c>
      <c r="E43" s="33">
        <f t="shared" si="9"/>
        <v>0</v>
      </c>
      <c r="F43" s="34">
        <f t="shared" si="9"/>
        <v>0</v>
      </c>
      <c r="G43" s="33">
        <f t="shared" si="9"/>
        <v>0</v>
      </c>
      <c r="H43" s="33">
        <f t="shared" si="9"/>
        <v>0</v>
      </c>
      <c r="I43" s="33">
        <f t="shared" si="9"/>
        <v>0</v>
      </c>
      <c r="J43" s="33">
        <f t="shared" si="9"/>
        <v>0</v>
      </c>
      <c r="K43" s="33">
        <f t="shared" si="9"/>
        <v>0</v>
      </c>
      <c r="L43" s="33">
        <f t="shared" si="9"/>
        <v>0</v>
      </c>
      <c r="M43" s="33">
        <f t="shared" si="9"/>
        <v>0</v>
      </c>
      <c r="N43" s="33">
        <f t="shared" si="9"/>
        <v>0</v>
      </c>
    </row>
    <row r="44" spans="1:14" x14ac:dyDescent="0.25">
      <c r="A44" s="21" t="s">
        <v>62</v>
      </c>
      <c r="B44" s="22">
        <f>SUM(C44:N44)</f>
        <v>0</v>
      </c>
      <c r="C44" s="31">
        <f>'[1]Plantilla Ejecución-2023'!C44</f>
        <v>0</v>
      </c>
      <c r="D44" s="37">
        <v>0</v>
      </c>
      <c r="E44" s="35">
        <f t="shared" ref="E44:E50" si="10">SUM(F44:Q44)</f>
        <v>0</v>
      </c>
      <c r="F44" s="40"/>
      <c r="G44" s="22"/>
      <c r="H44" s="22"/>
      <c r="I44" s="26">
        <f>'[1]Plantilla Ejecución-2023'!I44</f>
        <v>0</v>
      </c>
      <c r="J44" s="24">
        <f>'[1]Plantilla Ejecución-2023'!J44</f>
        <v>0</v>
      </c>
      <c r="K44" s="26">
        <f>'[1]Plantilla Ejecución-2023'!K44</f>
        <v>0</v>
      </c>
      <c r="L44" s="26"/>
      <c r="M44" s="26"/>
      <c r="N44" s="26"/>
    </row>
    <row r="45" spans="1:14" x14ac:dyDescent="0.25">
      <c r="A45" s="21" t="s">
        <v>63</v>
      </c>
      <c r="B45" s="35">
        <f t="shared" ref="B45:B50" si="11">SUM(C45:N45)</f>
        <v>0</v>
      </c>
      <c r="C45" s="36">
        <v>0</v>
      </c>
      <c r="D45" s="37">
        <v>0</v>
      </c>
      <c r="E45" s="35">
        <f t="shared" si="10"/>
        <v>0</v>
      </c>
      <c r="F45" s="38"/>
      <c r="G45" s="26"/>
      <c r="H45" s="26"/>
      <c r="I45" s="26">
        <f>'[1]Plantilla Ejecución-2023'!I45</f>
        <v>0</v>
      </c>
      <c r="J45" s="27">
        <f>'[1]Plantilla Ejecución-2023'!J45</f>
        <v>0</v>
      </c>
      <c r="K45" s="26">
        <f>'[1]Plantilla Ejecución-2023'!K45</f>
        <v>0</v>
      </c>
      <c r="L45" s="26"/>
      <c r="M45" s="26"/>
      <c r="N45" s="26"/>
    </row>
    <row r="46" spans="1:14" x14ac:dyDescent="0.25">
      <c r="A46" s="21" t="s">
        <v>64</v>
      </c>
      <c r="B46" s="35">
        <f t="shared" si="11"/>
        <v>0</v>
      </c>
      <c r="C46" s="36">
        <v>0</v>
      </c>
      <c r="D46" s="37">
        <v>0</v>
      </c>
      <c r="E46" s="35">
        <f t="shared" si="10"/>
        <v>0</v>
      </c>
      <c r="F46" s="38"/>
      <c r="G46" s="26"/>
      <c r="H46" s="26"/>
      <c r="I46" s="26">
        <f>'[1]Plantilla Ejecución-2023'!I46</f>
        <v>0</v>
      </c>
      <c r="J46" s="27">
        <f>'[1]Plantilla Ejecución-2023'!J46</f>
        <v>0</v>
      </c>
      <c r="K46" s="26">
        <f>'[1]Plantilla Ejecución-2023'!K46</f>
        <v>0</v>
      </c>
      <c r="L46" s="26"/>
      <c r="M46" s="26"/>
      <c r="N46" s="26"/>
    </row>
    <row r="47" spans="1:14" x14ac:dyDescent="0.25">
      <c r="A47" s="21" t="s">
        <v>65</v>
      </c>
      <c r="B47" s="35">
        <f t="shared" si="11"/>
        <v>0</v>
      </c>
      <c r="C47" s="36">
        <v>0</v>
      </c>
      <c r="D47" s="37">
        <v>0</v>
      </c>
      <c r="E47" s="35">
        <f t="shared" si="10"/>
        <v>0</v>
      </c>
      <c r="F47" s="38"/>
      <c r="G47" s="26"/>
      <c r="H47" s="26"/>
      <c r="I47" s="26">
        <f>'[1]Plantilla Ejecución-2023'!I47</f>
        <v>0</v>
      </c>
      <c r="J47" s="27">
        <f>'[1]Plantilla Ejecución-2023'!J47</f>
        <v>0</v>
      </c>
      <c r="K47" s="26">
        <f>'[1]Plantilla Ejecución-2023'!K47</f>
        <v>0</v>
      </c>
      <c r="L47" s="26"/>
      <c r="M47" s="26"/>
      <c r="N47" s="26"/>
    </row>
    <row r="48" spans="1:14" x14ac:dyDescent="0.25">
      <c r="A48" s="21" t="s">
        <v>66</v>
      </c>
      <c r="B48" s="35">
        <f t="shared" si="11"/>
        <v>0</v>
      </c>
      <c r="C48" s="36">
        <v>0</v>
      </c>
      <c r="D48" s="37">
        <v>0</v>
      </c>
      <c r="E48" s="35">
        <f t="shared" si="10"/>
        <v>0</v>
      </c>
      <c r="F48" s="38"/>
      <c r="G48" s="26"/>
      <c r="H48" s="26"/>
      <c r="I48" s="26">
        <f>'[1]Plantilla Ejecución-2023'!I48</f>
        <v>0</v>
      </c>
      <c r="J48" s="27">
        <f>'[1]Plantilla Ejecución-2023'!J48</f>
        <v>0</v>
      </c>
      <c r="K48" s="26">
        <f>'[1]Plantilla Ejecución-2023'!K48</f>
        <v>0</v>
      </c>
      <c r="L48" s="26"/>
      <c r="M48" s="26"/>
      <c r="N48" s="26"/>
    </row>
    <row r="49" spans="1:14" x14ac:dyDescent="0.25">
      <c r="A49" s="21" t="s">
        <v>67</v>
      </c>
      <c r="B49" s="35">
        <f t="shared" si="11"/>
        <v>0</v>
      </c>
      <c r="C49" s="36">
        <v>0</v>
      </c>
      <c r="D49" s="37">
        <v>0</v>
      </c>
      <c r="E49" s="35">
        <f t="shared" si="10"/>
        <v>0</v>
      </c>
      <c r="F49" s="38"/>
      <c r="G49" s="26"/>
      <c r="H49" s="26"/>
      <c r="I49" s="26">
        <f>'[1]Plantilla Ejecución-2023'!I49</f>
        <v>0</v>
      </c>
      <c r="J49" s="27">
        <f>'[1]Plantilla Ejecución-2023'!J49</f>
        <v>0</v>
      </c>
      <c r="K49" s="26">
        <f>'[1]Plantilla Ejecución-2023'!K49</f>
        <v>0</v>
      </c>
      <c r="L49" s="26"/>
      <c r="M49" s="26"/>
      <c r="N49" s="26"/>
    </row>
    <row r="50" spans="1:14" x14ac:dyDescent="0.25">
      <c r="A50" s="21" t="s">
        <v>68</v>
      </c>
      <c r="B50" s="35">
        <f t="shared" si="11"/>
        <v>0</v>
      </c>
      <c r="C50" s="36">
        <v>0</v>
      </c>
      <c r="D50" s="37">
        <v>0</v>
      </c>
      <c r="E50" s="35">
        <f t="shared" si="10"/>
        <v>0</v>
      </c>
      <c r="F50" s="38"/>
      <c r="G50" s="26"/>
      <c r="H50" s="26"/>
      <c r="I50" s="26">
        <f>'[1]Plantilla Ejecución-2023'!I50</f>
        <v>0</v>
      </c>
      <c r="J50" s="27">
        <f>'[1]Plantilla Ejecución-2023'!J50</f>
        <v>0</v>
      </c>
      <c r="K50" s="26">
        <f>'[1]Plantilla Ejecución-2023'!K50</f>
        <v>0</v>
      </c>
      <c r="L50" s="26"/>
      <c r="M50" s="26"/>
      <c r="N50" s="26"/>
    </row>
    <row r="51" spans="1:14" x14ac:dyDescent="0.25">
      <c r="A51" s="15" t="s">
        <v>69</v>
      </c>
      <c r="B51" s="32">
        <f>SUM(B52:B60)</f>
        <v>5195994.3</v>
      </c>
      <c r="C51" s="32">
        <f t="shared" ref="C51:I51" si="12">SUM(C52:C60)</f>
        <v>87498.44</v>
      </c>
      <c r="D51" s="32">
        <f t="shared" si="12"/>
        <v>0</v>
      </c>
      <c r="E51" s="32">
        <f t="shared" si="12"/>
        <v>115293.65</v>
      </c>
      <c r="F51" s="32">
        <f t="shared" si="12"/>
        <v>311748.19</v>
      </c>
      <c r="G51" s="32">
        <f t="shared" si="12"/>
        <v>1221843.97</v>
      </c>
      <c r="H51" s="32">
        <f t="shared" si="12"/>
        <v>573730.5</v>
      </c>
      <c r="I51" s="32">
        <f t="shared" si="12"/>
        <v>995032.98</v>
      </c>
      <c r="J51" s="29">
        <f>SUM(J52:J60)</f>
        <v>25134.99</v>
      </c>
      <c r="K51" s="29">
        <f>SUM(K52:K60)</f>
        <v>175332.66</v>
      </c>
      <c r="L51" s="29">
        <f>SUM(L52:L60)</f>
        <v>1371953.3699999999</v>
      </c>
      <c r="M51" s="29">
        <f>SUM(M52:M60)</f>
        <v>318425.55000000005</v>
      </c>
      <c r="N51" s="29">
        <f>SUM(N52:N60)</f>
        <v>0</v>
      </c>
    </row>
    <row r="52" spans="1:14" x14ac:dyDescent="0.25">
      <c r="A52" s="21" t="s">
        <v>70</v>
      </c>
      <c r="B52" s="35">
        <f>SUM(C52:N52)</f>
        <v>2028006.5</v>
      </c>
      <c r="C52" s="36">
        <v>87498.44</v>
      </c>
      <c r="D52" s="37">
        <f>'[1]Plantilla Ejecución-2023'!D52</f>
        <v>0</v>
      </c>
      <c r="E52" s="26">
        <f>'[1]Plantilla Ejecución-2023'!E52</f>
        <v>0</v>
      </c>
      <c r="F52" s="22">
        <v>213196.5</v>
      </c>
      <c r="G52" s="22">
        <f>'[1]Plantilla Ejecución-2023'!G52</f>
        <v>166923.97</v>
      </c>
      <c r="H52" s="22">
        <v>211406.8</v>
      </c>
      <c r="I52" s="22">
        <v>830732.98</v>
      </c>
      <c r="J52" s="24">
        <v>0</v>
      </c>
      <c r="K52" s="26">
        <v>106361.66</v>
      </c>
      <c r="L52" s="26">
        <f>'[1]Plantilla Ejecución-2023'!L52</f>
        <v>129781</v>
      </c>
      <c r="M52" s="26">
        <f>'[1]Plantilla Ejecución-2023'!M52</f>
        <v>282105.15000000002</v>
      </c>
      <c r="N52" s="26">
        <f>'[1]Plantilla Ejecución-2023'!N52</f>
        <v>0</v>
      </c>
    </row>
    <row r="53" spans="1:14" x14ac:dyDescent="0.25">
      <c r="A53" s="21" t="s">
        <v>71</v>
      </c>
      <c r="B53" s="35">
        <f t="shared" ref="B53:B60" si="13">SUM(C53:N53)</f>
        <v>396633.99</v>
      </c>
      <c r="C53" s="36">
        <f>'[1]Plantilla Ejecución-2023'!C53</f>
        <v>0</v>
      </c>
      <c r="D53" s="37">
        <f>'[1]Plantilla Ejecución-2023'!D53</f>
        <v>0</v>
      </c>
      <c r="E53" s="26">
        <f>'[1]Plantilla Ejecución-2023'!E53</f>
        <v>0</v>
      </c>
      <c r="F53" s="38"/>
      <c r="G53" s="26"/>
      <c r="H53" s="26">
        <f>'[1]Plantilla Ejecución-2023'!H53</f>
        <v>0</v>
      </c>
      <c r="I53" s="26">
        <f>'[1]Plantilla Ejecución-2023'!I53</f>
        <v>0</v>
      </c>
      <c r="J53" s="27">
        <f>'[1]Plantilla Ejecución-2023'!J53</f>
        <v>0</v>
      </c>
      <c r="K53" s="26">
        <f>'[1]Plantilla Ejecución-2023'!K53</f>
        <v>0</v>
      </c>
      <c r="L53" s="26">
        <f>'[1]Plantilla Ejecución-2023'!L53</f>
        <v>396633.99</v>
      </c>
      <c r="M53" s="26">
        <f>'[1]Plantilla Ejecución-2023'!M53</f>
        <v>0</v>
      </c>
      <c r="N53" s="26">
        <f>'[1]Plantilla Ejecución-2023'!N53</f>
        <v>0</v>
      </c>
    </row>
    <row r="54" spans="1:14" x14ac:dyDescent="0.25">
      <c r="A54" s="21" t="s">
        <v>72</v>
      </c>
      <c r="B54" s="35">
        <f t="shared" si="13"/>
        <v>2135704.17</v>
      </c>
      <c r="C54" s="36">
        <f>'[1]Plantilla Ejecución-2023'!C54</f>
        <v>0</v>
      </c>
      <c r="D54" s="37">
        <f>'[1]Plantilla Ejecución-2023'!D54</f>
        <v>0</v>
      </c>
      <c r="E54" s="26">
        <f>'[1]Plantilla Ejecución-2023'!E54</f>
        <v>0</v>
      </c>
      <c r="F54" s="40">
        <v>0</v>
      </c>
      <c r="G54" s="22">
        <f>+'[1]Plantilla Ejecución-2023'!G54</f>
        <v>1054920</v>
      </c>
      <c r="H54" s="22">
        <v>152007.6</v>
      </c>
      <c r="I54" s="22">
        <f>'[1]Plantilla Ejecución-2023'!I54</f>
        <v>0</v>
      </c>
      <c r="J54" s="24">
        <v>25134.99</v>
      </c>
      <c r="K54" s="26">
        <v>68971</v>
      </c>
      <c r="L54" s="26">
        <f>'[1]Plantilla Ejecución-2023'!L54</f>
        <v>798350.18</v>
      </c>
      <c r="M54" s="26">
        <f>'[1]Plantilla Ejecución-2023'!M54</f>
        <v>36320.400000000001</v>
      </c>
      <c r="N54" s="26">
        <f>'[1]Plantilla Ejecución-2023'!N54</f>
        <v>0</v>
      </c>
    </row>
    <row r="55" spans="1:14" x14ac:dyDescent="0.25">
      <c r="A55" s="21" t="s">
        <v>73</v>
      </c>
      <c r="B55" s="35">
        <f t="shared" si="13"/>
        <v>0</v>
      </c>
      <c r="C55" s="36">
        <f>'[1]Plantilla Ejecución-2023'!C55</f>
        <v>0</v>
      </c>
      <c r="D55" s="37">
        <f>'[1]Plantilla Ejecución-2023'!D55</f>
        <v>0</v>
      </c>
      <c r="E55" s="26">
        <f>'[1]Plantilla Ejecución-2023'!E55</f>
        <v>0</v>
      </c>
      <c r="F55" s="38"/>
      <c r="G55" s="26"/>
      <c r="H55" s="26">
        <v>0</v>
      </c>
      <c r="I55" s="26">
        <f>'[1]Plantilla Ejecución-2023'!I55</f>
        <v>0</v>
      </c>
      <c r="J55" s="27">
        <f>'[1]Plantilla Ejecución-2023'!J55</f>
        <v>0</v>
      </c>
      <c r="K55" s="26">
        <f>'[1]Plantilla Ejecución-2023'!K55</f>
        <v>0</v>
      </c>
      <c r="L55" s="26"/>
      <c r="M55" s="26">
        <f>'[1]Plantilla Ejecución-2023'!M55</f>
        <v>0</v>
      </c>
      <c r="N55" s="26">
        <f>'[1]Plantilla Ejecución-2023'!N55</f>
        <v>0</v>
      </c>
    </row>
    <row r="56" spans="1:14" x14ac:dyDescent="0.25">
      <c r="A56" s="21" t="s">
        <v>74</v>
      </c>
      <c r="B56" s="35">
        <f t="shared" si="13"/>
        <v>635649.6399999999</v>
      </c>
      <c r="C56" s="36">
        <f>'[1]Plantilla Ejecución-2023'!C56</f>
        <v>0</v>
      </c>
      <c r="D56" s="37">
        <f>'[1]Plantilla Ejecución-2023'!D56</f>
        <v>0</v>
      </c>
      <c r="E56" s="26">
        <v>115293.65</v>
      </c>
      <c r="F56" s="22">
        <v>98551.69</v>
      </c>
      <c r="G56" s="22">
        <f>+'[1]Plantilla Ejecución-2023'!G56</f>
        <v>0</v>
      </c>
      <c r="H56" s="22">
        <v>210316.1</v>
      </c>
      <c r="I56" s="22">
        <v>164300</v>
      </c>
      <c r="J56" s="22">
        <f>'[1]Plantilla Ejecución-2023'!J56</f>
        <v>0</v>
      </c>
      <c r="K56" s="26">
        <f>'[1]Plantilla Ejecución-2023'!K56</f>
        <v>0</v>
      </c>
      <c r="L56" s="26">
        <f>+'[1]Plantilla Ejecución-2023'!L56</f>
        <v>47188.2</v>
      </c>
      <c r="M56" s="26">
        <f>'[1]Plantilla Ejecución-2023'!M56</f>
        <v>0</v>
      </c>
      <c r="N56" s="26">
        <f>'[1]Plantilla Ejecución-2023'!N56</f>
        <v>0</v>
      </c>
    </row>
    <row r="57" spans="1:14" x14ac:dyDescent="0.25">
      <c r="A57" s="21" t="s">
        <v>75</v>
      </c>
      <c r="B57" s="35">
        <f t="shared" si="13"/>
        <v>0</v>
      </c>
      <c r="C57" s="36">
        <f>'[1]Plantilla Ejecución-2023'!C57</f>
        <v>0</v>
      </c>
      <c r="D57" s="37">
        <f>'[1]Plantilla Ejecución-2023'!D57</f>
        <v>0</v>
      </c>
      <c r="E57" s="26">
        <f>'[1]Plantilla Ejecución-2023'!E57</f>
        <v>0</v>
      </c>
      <c r="F57" s="38"/>
      <c r="G57" s="26"/>
      <c r="H57" s="26"/>
      <c r="I57" s="26">
        <f>'[1]Plantilla Ejecución-2023'!I57</f>
        <v>0</v>
      </c>
      <c r="J57" s="26">
        <f>'[1]Plantilla Ejecución-2023'!J57</f>
        <v>0</v>
      </c>
      <c r="K57" s="26">
        <f>'[1]Plantilla Ejecución-2023'!K57</f>
        <v>0</v>
      </c>
      <c r="L57" s="26"/>
      <c r="M57" s="26">
        <f>'[1]Plantilla Ejecución-2023'!M57</f>
        <v>0</v>
      </c>
      <c r="N57" s="26">
        <f>'[1]Plantilla Ejecución-2023'!N57</f>
        <v>0</v>
      </c>
    </row>
    <row r="58" spans="1:14" x14ac:dyDescent="0.25">
      <c r="A58" s="21" t="s">
        <v>76</v>
      </c>
      <c r="B58" s="35">
        <f t="shared" si="13"/>
        <v>0</v>
      </c>
      <c r="C58" s="36">
        <f>'[1]Plantilla Ejecución-2023'!C58</f>
        <v>0</v>
      </c>
      <c r="D58" s="37">
        <f>'[1]Plantilla Ejecución-2023'!D58</f>
        <v>0</v>
      </c>
      <c r="E58" s="26">
        <f>'[1]Plantilla Ejecución-2023'!E58</f>
        <v>0</v>
      </c>
      <c r="F58" s="38"/>
      <c r="G58" s="26"/>
      <c r="H58" s="26"/>
      <c r="I58" s="26">
        <f>'[1]Plantilla Ejecución-2023'!I58</f>
        <v>0</v>
      </c>
      <c r="J58" s="26">
        <f>'[1]Plantilla Ejecución-2023'!J58</f>
        <v>0</v>
      </c>
      <c r="K58" s="26">
        <f>'[1]Plantilla Ejecución-2023'!K58</f>
        <v>0</v>
      </c>
      <c r="L58" s="26"/>
      <c r="M58" s="26">
        <f>'[1]Plantilla Ejecución-2023'!M58</f>
        <v>0</v>
      </c>
      <c r="N58" s="26">
        <f>'[1]Plantilla Ejecución-2023'!N58</f>
        <v>0</v>
      </c>
    </row>
    <row r="59" spans="1:14" x14ac:dyDescent="0.25">
      <c r="A59" s="21" t="s">
        <v>77</v>
      </c>
      <c r="B59" s="35">
        <f t="shared" si="13"/>
        <v>0</v>
      </c>
      <c r="C59" s="36">
        <f>'[1]Plantilla Ejecución-2023'!C59</f>
        <v>0</v>
      </c>
      <c r="D59" s="37">
        <f>'[1]Plantilla Ejecución-2023'!D59</f>
        <v>0</v>
      </c>
      <c r="E59" s="26">
        <f>'[1]Plantilla Ejecución-2023'!E59</f>
        <v>0</v>
      </c>
      <c r="F59" s="38"/>
      <c r="G59" s="26"/>
      <c r="H59" s="26"/>
      <c r="I59" s="26">
        <f>'[1]Plantilla Ejecución-2023'!I59</f>
        <v>0</v>
      </c>
      <c r="J59" s="26">
        <f>'[1]Plantilla Ejecución-2023'!J59</f>
        <v>0</v>
      </c>
      <c r="K59" s="26">
        <f>'[1]Plantilla Ejecución-2023'!K59</f>
        <v>0</v>
      </c>
      <c r="L59" s="26"/>
      <c r="M59" s="26">
        <f>'[1]Plantilla Ejecución-2023'!M59</f>
        <v>0</v>
      </c>
      <c r="N59" s="26">
        <f>'[1]Plantilla Ejecución-2023'!N59</f>
        <v>0</v>
      </c>
    </row>
    <row r="60" spans="1:14" x14ac:dyDescent="0.25">
      <c r="A60" s="21" t="s">
        <v>78</v>
      </c>
      <c r="B60" s="35">
        <f t="shared" si="13"/>
        <v>0</v>
      </c>
      <c r="C60" s="36">
        <f>'[1]Plantilla Ejecución-2023'!C60</f>
        <v>0</v>
      </c>
      <c r="D60" s="37">
        <f>'[1]Plantilla Ejecución-2023'!D60</f>
        <v>0</v>
      </c>
      <c r="E60" s="35">
        <f>SUM(F60:Q60)</f>
        <v>0</v>
      </c>
      <c r="F60" s="38"/>
      <c r="G60" s="26"/>
      <c r="H60" s="26"/>
      <c r="I60" s="26">
        <f>'[1]Plantilla Ejecución-2023'!I60</f>
        <v>0</v>
      </c>
      <c r="J60" s="26">
        <f>'[1]Plantilla Ejecución-2023'!J60</f>
        <v>0</v>
      </c>
      <c r="K60" s="26">
        <f>'[1]Plantilla Ejecución-2023'!K60</f>
        <v>0</v>
      </c>
      <c r="L60" s="26"/>
      <c r="M60" s="26">
        <f>'[1]Plantilla Ejecución-2023'!M60</f>
        <v>0</v>
      </c>
      <c r="N60" s="26">
        <f>'[1]Plantilla Ejecución-2023'!N60</f>
        <v>0</v>
      </c>
    </row>
    <row r="61" spans="1:14" x14ac:dyDescent="0.25">
      <c r="A61" s="15" t="s">
        <v>79</v>
      </c>
      <c r="B61" s="32">
        <f>SUM(B62:B65)</f>
        <v>0</v>
      </c>
      <c r="C61" s="32">
        <f t="shared" ref="C61:N61" si="14">SUM(C62:C65)</f>
        <v>0</v>
      </c>
      <c r="D61" s="32">
        <f t="shared" si="14"/>
        <v>0</v>
      </c>
      <c r="E61" s="32">
        <f>SUM(E62:E65)</f>
        <v>0</v>
      </c>
      <c r="F61" s="34">
        <f t="shared" si="14"/>
        <v>0</v>
      </c>
      <c r="G61" s="33">
        <f t="shared" si="14"/>
        <v>0</v>
      </c>
      <c r="H61" s="33">
        <f t="shared" si="14"/>
        <v>0</v>
      </c>
      <c r="I61" s="33">
        <f t="shared" si="14"/>
        <v>0</v>
      </c>
      <c r="J61" s="33">
        <f t="shared" si="14"/>
        <v>0</v>
      </c>
      <c r="K61" s="33">
        <f t="shared" si="14"/>
        <v>0</v>
      </c>
      <c r="L61" s="33">
        <f t="shared" si="14"/>
        <v>0</v>
      </c>
      <c r="M61" s="33">
        <f t="shared" si="14"/>
        <v>0</v>
      </c>
      <c r="N61" s="33">
        <f t="shared" si="14"/>
        <v>0</v>
      </c>
    </row>
    <row r="62" spans="1:14" x14ac:dyDescent="0.25">
      <c r="A62" s="21" t="s">
        <v>80</v>
      </c>
      <c r="B62" s="35">
        <f>SUM(C62:N62)</f>
        <v>0</v>
      </c>
      <c r="C62" s="36">
        <v>0</v>
      </c>
      <c r="D62" s="37">
        <v>0</v>
      </c>
      <c r="E62" s="35">
        <f>SUM(F62:Q62)</f>
        <v>0</v>
      </c>
      <c r="F62" s="38"/>
      <c r="G62" s="26"/>
      <c r="H62" s="26"/>
      <c r="I62" s="26">
        <f>'[1]Plantilla Ejecución-2023'!I62</f>
        <v>0</v>
      </c>
      <c r="J62" s="26">
        <f>'[1]Plantilla Ejecución-2023'!J62</f>
        <v>0</v>
      </c>
      <c r="K62" s="26">
        <f>'[1]Plantilla Ejecución-2023'!K62</f>
        <v>0</v>
      </c>
      <c r="L62" s="26"/>
      <c r="M62" s="26"/>
      <c r="N62" s="26"/>
    </row>
    <row r="63" spans="1:14" x14ac:dyDescent="0.25">
      <c r="A63" s="21" t="s">
        <v>81</v>
      </c>
      <c r="B63" s="35">
        <f>SUM(C63:N63)</f>
        <v>0</v>
      </c>
      <c r="C63" s="36">
        <v>0</v>
      </c>
      <c r="D63" s="37">
        <v>0</v>
      </c>
      <c r="E63" s="35">
        <f>SUM(F63:Q63)</f>
        <v>0</v>
      </c>
      <c r="F63" s="38"/>
      <c r="G63" s="26"/>
      <c r="H63" s="26"/>
      <c r="I63" s="26">
        <f>'[1]Plantilla Ejecución-2023'!I63</f>
        <v>0</v>
      </c>
      <c r="J63" s="26">
        <f>'[1]Plantilla Ejecución-2023'!J63</f>
        <v>0</v>
      </c>
      <c r="K63" s="26">
        <f>'[1]Plantilla Ejecución-2023'!K63</f>
        <v>0</v>
      </c>
      <c r="L63" s="26"/>
      <c r="M63" s="26"/>
      <c r="N63" s="26"/>
    </row>
    <row r="64" spans="1:14" x14ac:dyDescent="0.25">
      <c r="A64" s="21" t="s">
        <v>82</v>
      </c>
      <c r="B64" s="35">
        <f>SUM(C64:N64)</f>
        <v>0</v>
      </c>
      <c r="C64" s="36">
        <v>0</v>
      </c>
      <c r="D64" s="37">
        <v>0</v>
      </c>
      <c r="E64" s="35">
        <f>SUM(F64:Q64)</f>
        <v>0</v>
      </c>
      <c r="F64" s="38"/>
      <c r="G64" s="26"/>
      <c r="H64" s="26"/>
      <c r="I64" s="26">
        <f>'[1]Plantilla Ejecución-2023'!I64</f>
        <v>0</v>
      </c>
      <c r="J64" s="26">
        <f>'[1]Plantilla Ejecución-2023'!J64</f>
        <v>0</v>
      </c>
      <c r="K64" s="26">
        <f>'[1]Plantilla Ejecución-2023'!K64</f>
        <v>0</v>
      </c>
      <c r="L64" s="26"/>
      <c r="M64" s="26"/>
      <c r="N64" s="26"/>
    </row>
    <row r="65" spans="1:15" x14ac:dyDescent="0.25">
      <c r="A65" s="21" t="s">
        <v>83</v>
      </c>
      <c r="B65" s="35">
        <f>SUM(C65:N65)</f>
        <v>0</v>
      </c>
      <c r="C65" s="36">
        <v>0</v>
      </c>
      <c r="D65" s="37">
        <v>0</v>
      </c>
      <c r="E65" s="35">
        <f>SUM(F65:Q65)</f>
        <v>0</v>
      </c>
      <c r="F65" s="38"/>
      <c r="G65" s="26"/>
      <c r="H65" s="26"/>
      <c r="I65" s="26">
        <f>'[1]Plantilla Ejecución-2023'!I65</f>
        <v>0</v>
      </c>
      <c r="J65" s="26">
        <f>'[1]Plantilla Ejecución-2023'!J65</f>
        <v>0</v>
      </c>
      <c r="K65" s="26">
        <f>'[1]Plantilla Ejecución-2023'!K65</f>
        <v>0</v>
      </c>
      <c r="L65" s="26"/>
      <c r="M65" s="26"/>
      <c r="N65" s="26"/>
    </row>
    <row r="66" spans="1:15" x14ac:dyDescent="0.25">
      <c r="A66" s="15" t="s">
        <v>84</v>
      </c>
      <c r="B66" s="32">
        <f>SUM(B67:B68)</f>
        <v>0</v>
      </c>
      <c r="C66" s="32">
        <f t="shared" ref="C66:N66" si="15">SUM(C67:C68)</f>
        <v>0</v>
      </c>
      <c r="D66" s="32">
        <f t="shared" si="15"/>
        <v>0</v>
      </c>
      <c r="E66" s="32">
        <f>SUM(E67:E68)</f>
        <v>0</v>
      </c>
      <c r="F66" s="34">
        <f t="shared" si="15"/>
        <v>0</v>
      </c>
      <c r="G66" s="33">
        <f t="shared" si="15"/>
        <v>0</v>
      </c>
      <c r="H66" s="33">
        <f t="shared" si="15"/>
        <v>0</v>
      </c>
      <c r="I66" s="33">
        <f t="shared" si="15"/>
        <v>0</v>
      </c>
      <c r="J66" s="33">
        <f t="shared" si="15"/>
        <v>0</v>
      </c>
      <c r="K66" s="33">
        <f t="shared" si="15"/>
        <v>0</v>
      </c>
      <c r="L66" s="33">
        <f t="shared" si="15"/>
        <v>0</v>
      </c>
      <c r="M66" s="33">
        <f t="shared" si="15"/>
        <v>0</v>
      </c>
      <c r="N66" s="33">
        <f t="shared" si="15"/>
        <v>0</v>
      </c>
    </row>
    <row r="67" spans="1:15" x14ac:dyDescent="0.25">
      <c r="A67" s="21" t="s">
        <v>85</v>
      </c>
      <c r="B67" s="35">
        <f>SUM(C67:N67)</f>
        <v>0</v>
      </c>
      <c r="C67" s="36">
        <v>0</v>
      </c>
      <c r="D67" s="37">
        <v>0</v>
      </c>
      <c r="E67" s="35">
        <f>SUM(F67:Q67)</f>
        <v>0</v>
      </c>
      <c r="F67" s="38"/>
      <c r="G67" s="26"/>
      <c r="H67" s="26"/>
      <c r="I67" s="26">
        <f>'[1]Plantilla Ejecución-2023'!I67</f>
        <v>0</v>
      </c>
      <c r="J67" s="26">
        <f>'[1]Plantilla Ejecución-2023'!J67</f>
        <v>0</v>
      </c>
      <c r="K67" s="26"/>
      <c r="L67" s="26"/>
      <c r="M67" s="26"/>
      <c r="N67" s="26"/>
    </row>
    <row r="68" spans="1:15" x14ac:dyDescent="0.25">
      <c r="A68" s="21" t="s">
        <v>86</v>
      </c>
      <c r="B68" s="35">
        <f>SUM(C68:N68)</f>
        <v>0</v>
      </c>
      <c r="C68" s="36">
        <v>0</v>
      </c>
      <c r="D68" s="37">
        <v>0</v>
      </c>
      <c r="E68" s="35">
        <f>SUM(F68:Q68)</f>
        <v>0</v>
      </c>
      <c r="F68" s="38"/>
      <c r="G68" s="26"/>
      <c r="H68" s="26"/>
      <c r="I68" s="26">
        <f>'[1]Plantilla Ejecución-2023'!I68</f>
        <v>0</v>
      </c>
      <c r="J68" s="26">
        <f>'[1]Plantilla Ejecución-2023'!J68</f>
        <v>0</v>
      </c>
      <c r="K68" s="26"/>
      <c r="L68" s="26"/>
      <c r="M68" s="26"/>
      <c r="N68" s="26"/>
    </row>
    <row r="69" spans="1:15" x14ac:dyDescent="0.25">
      <c r="A69" s="15" t="s">
        <v>87</v>
      </c>
      <c r="B69" s="32">
        <f>SUM(B70:B72)</f>
        <v>0</v>
      </c>
      <c r="C69" s="32">
        <f t="shared" ref="C69:N69" si="16">SUM(C70:C72)</f>
        <v>0</v>
      </c>
      <c r="D69" s="32">
        <f t="shared" si="16"/>
        <v>0</v>
      </c>
      <c r="E69" s="32">
        <f>SUM(E70:E72)</f>
        <v>0</v>
      </c>
      <c r="F69" s="34">
        <f t="shared" si="16"/>
        <v>0</v>
      </c>
      <c r="G69" s="33">
        <f t="shared" si="16"/>
        <v>0</v>
      </c>
      <c r="H69" s="33">
        <f t="shared" si="16"/>
        <v>0</v>
      </c>
      <c r="I69" s="33">
        <f t="shared" si="16"/>
        <v>0</v>
      </c>
      <c r="J69" s="33">
        <f t="shared" si="16"/>
        <v>0</v>
      </c>
      <c r="K69" s="33">
        <f t="shared" si="16"/>
        <v>0</v>
      </c>
      <c r="L69" s="33">
        <f t="shared" si="16"/>
        <v>0</v>
      </c>
      <c r="M69" s="33">
        <f t="shared" si="16"/>
        <v>0</v>
      </c>
      <c r="N69" s="33">
        <f t="shared" si="16"/>
        <v>0</v>
      </c>
    </row>
    <row r="70" spans="1:15" x14ac:dyDescent="0.25">
      <c r="A70" s="21" t="s">
        <v>88</v>
      </c>
      <c r="B70" s="35">
        <f>SUM(C70:N70)</f>
        <v>0</v>
      </c>
      <c r="C70" s="36">
        <v>0</v>
      </c>
      <c r="D70" s="37">
        <v>0</v>
      </c>
      <c r="E70" s="35">
        <f>SUM(F70:Q70)</f>
        <v>0</v>
      </c>
      <c r="F70" s="38"/>
      <c r="G70" s="26"/>
      <c r="H70" s="26"/>
      <c r="I70" s="26">
        <f>'[1]Plantilla Ejecución-2023'!I70</f>
        <v>0</v>
      </c>
      <c r="J70" s="26">
        <f>'[1]Plantilla Ejecución-2023'!J70</f>
        <v>0</v>
      </c>
      <c r="K70" s="26"/>
      <c r="L70" s="26"/>
      <c r="M70" s="26"/>
      <c r="N70" s="26"/>
    </row>
    <row r="71" spans="1:15" x14ac:dyDescent="0.25">
      <c r="A71" s="21" t="s">
        <v>89</v>
      </c>
      <c r="B71" s="35">
        <f>SUM(C71:N71)</f>
        <v>0</v>
      </c>
      <c r="C71" s="36">
        <v>0</v>
      </c>
      <c r="D71" s="37">
        <v>0</v>
      </c>
      <c r="E71" s="35">
        <f>SUM(F71:Q71)</f>
        <v>0</v>
      </c>
      <c r="F71" s="38"/>
      <c r="G71" s="26"/>
      <c r="H71" s="26"/>
      <c r="I71" s="26">
        <f>'[1]Plantilla Ejecución-2023'!I71</f>
        <v>0</v>
      </c>
      <c r="J71" s="26">
        <f>'[1]Plantilla Ejecución-2023'!J71</f>
        <v>0</v>
      </c>
      <c r="K71" s="26"/>
      <c r="L71" s="26"/>
      <c r="M71" s="26"/>
      <c r="N71" s="26"/>
    </row>
    <row r="72" spans="1:15" x14ac:dyDescent="0.25">
      <c r="A72" s="21" t="s">
        <v>90</v>
      </c>
      <c r="B72" s="35">
        <f>SUM(C72:N72)</f>
        <v>0</v>
      </c>
      <c r="C72" s="36">
        <v>0</v>
      </c>
      <c r="D72" s="37">
        <v>0</v>
      </c>
      <c r="E72" s="35">
        <f>SUM(F72:Q72)</f>
        <v>0</v>
      </c>
      <c r="F72" s="38"/>
      <c r="G72" s="26"/>
      <c r="H72" s="26"/>
      <c r="I72" s="26">
        <f>'[1]Plantilla Ejecución-2023'!I72</f>
        <v>0</v>
      </c>
      <c r="J72" s="26">
        <f>'[1]Plantilla Ejecución-2023'!J72</f>
        <v>0</v>
      </c>
      <c r="K72" s="26"/>
      <c r="L72" s="26"/>
      <c r="M72" s="26"/>
      <c r="N72" s="26"/>
    </row>
    <row r="73" spans="1:15" x14ac:dyDescent="0.25">
      <c r="A73" s="41" t="s">
        <v>91</v>
      </c>
      <c r="B73" s="42">
        <f t="shared" ref="B73:I73" si="17">B8</f>
        <v>129933994.61</v>
      </c>
      <c r="C73" s="42">
        <f t="shared" si="17"/>
        <v>3749553.23</v>
      </c>
      <c r="D73" s="42">
        <f t="shared" si="17"/>
        <v>2213335.7199999997</v>
      </c>
      <c r="E73" s="42">
        <f t="shared" si="17"/>
        <v>4963738.540000001</v>
      </c>
      <c r="F73" s="42">
        <f t="shared" si="17"/>
        <v>15893414.449999999</v>
      </c>
      <c r="G73" s="42">
        <f t="shared" si="17"/>
        <v>12628817.080000002</v>
      </c>
      <c r="H73" s="42">
        <f t="shared" si="17"/>
        <v>11176773.810000001</v>
      </c>
      <c r="I73" s="42">
        <f t="shared" si="17"/>
        <v>11371973.640000001</v>
      </c>
      <c r="J73" s="42">
        <f>J8</f>
        <v>11643647.790000001</v>
      </c>
      <c r="K73" s="42">
        <f>K8</f>
        <v>22783204.399999999</v>
      </c>
      <c r="L73" s="42">
        <f>L8</f>
        <v>21657741.220000003</v>
      </c>
      <c r="M73" s="42">
        <f>M8</f>
        <v>11851794.730000002</v>
      </c>
      <c r="N73" s="43"/>
    </row>
    <row r="74" spans="1:15" x14ac:dyDescent="0.25">
      <c r="A74" s="44"/>
      <c r="B74" s="45"/>
      <c r="C74" s="46"/>
      <c r="D74" s="45"/>
      <c r="E74" s="47"/>
      <c r="F74" s="48"/>
      <c r="G74" s="47"/>
      <c r="H74" s="47"/>
      <c r="I74" s="47"/>
      <c r="J74" s="47"/>
      <c r="K74" s="47"/>
      <c r="L74" s="47"/>
      <c r="M74" s="47"/>
      <c r="N74" s="47"/>
    </row>
    <row r="75" spans="1:15" x14ac:dyDescent="0.25">
      <c r="A75" s="44"/>
      <c r="B75" s="45"/>
      <c r="C75" s="46"/>
      <c r="D75" s="45"/>
      <c r="E75" s="47"/>
      <c r="F75" s="48"/>
      <c r="G75" s="47"/>
      <c r="H75" s="47"/>
      <c r="I75" s="47"/>
      <c r="J75" s="47"/>
      <c r="K75" s="47"/>
      <c r="L75" s="47"/>
      <c r="M75" s="47"/>
      <c r="N75" s="47"/>
    </row>
    <row r="76" spans="1:15" x14ac:dyDescent="0.25">
      <c r="A76" s="15" t="s">
        <v>92</v>
      </c>
      <c r="B76" s="49"/>
      <c r="C76" s="49">
        <f>C77</f>
        <v>0</v>
      </c>
      <c r="D76" s="49">
        <f>D77</f>
        <v>0</v>
      </c>
      <c r="E76" s="50"/>
      <c r="F76" s="51"/>
      <c r="G76" s="50"/>
      <c r="H76" s="50"/>
      <c r="I76" s="50"/>
      <c r="J76" s="50"/>
      <c r="K76" s="50"/>
      <c r="L76" s="50"/>
      <c r="M76" s="50"/>
      <c r="N76" s="50"/>
    </row>
    <row r="77" spans="1:15" x14ac:dyDescent="0.25">
      <c r="A77" s="15" t="s">
        <v>93</v>
      </c>
      <c r="B77" s="52"/>
      <c r="C77" s="49">
        <f>C78+C79</f>
        <v>0</v>
      </c>
      <c r="D77" s="49">
        <f>D78+D79</f>
        <v>0</v>
      </c>
      <c r="E77" s="53"/>
      <c r="F77" s="54"/>
      <c r="G77" s="53"/>
      <c r="H77" s="53"/>
      <c r="I77" s="53"/>
      <c r="J77" s="53"/>
      <c r="K77" s="53"/>
      <c r="L77" s="53"/>
      <c r="M77" s="53"/>
      <c r="N77" s="53"/>
    </row>
    <row r="78" spans="1:15" x14ac:dyDescent="0.25">
      <c r="A78" s="21" t="s">
        <v>94</v>
      </c>
      <c r="B78" s="35">
        <f>SUM(C78:N78)</f>
        <v>0</v>
      </c>
      <c r="C78" s="36">
        <v>0</v>
      </c>
      <c r="D78" s="37">
        <v>0</v>
      </c>
      <c r="E78" s="35">
        <f>SUM(F78:Q78)</f>
        <v>0</v>
      </c>
      <c r="F78" s="38"/>
      <c r="G78" s="26"/>
      <c r="H78" s="26"/>
      <c r="I78" s="26">
        <f>'[1]Plantilla Ejecución-2023'!I77</f>
        <v>0</v>
      </c>
      <c r="J78" s="26">
        <f>'[1]Plantilla Ejecución-2023'!J77</f>
        <v>0</v>
      </c>
      <c r="K78" s="26"/>
      <c r="L78" s="26"/>
      <c r="M78" s="26"/>
      <c r="N78" s="26"/>
      <c r="O78" s="55"/>
    </row>
    <row r="79" spans="1:15" x14ac:dyDescent="0.25">
      <c r="A79" s="21" t="s">
        <v>95</v>
      </c>
      <c r="B79" s="35">
        <f>SUM(C79:N79)</f>
        <v>0</v>
      </c>
      <c r="C79" s="36">
        <v>0</v>
      </c>
      <c r="D79" s="37">
        <v>0</v>
      </c>
      <c r="E79" s="35">
        <f>SUM(F79:Q79)</f>
        <v>0</v>
      </c>
      <c r="F79" s="38"/>
      <c r="G79" s="26"/>
      <c r="H79" s="26"/>
      <c r="I79" s="26">
        <f>'[1]Plantilla Ejecución-2023'!I78</f>
        <v>0</v>
      </c>
      <c r="J79" s="26">
        <f>'[1]Plantilla Ejecución-2023'!J78</f>
        <v>0</v>
      </c>
      <c r="K79" s="26"/>
      <c r="L79" s="26"/>
      <c r="M79" s="26"/>
      <c r="N79" s="26"/>
      <c r="O79" s="55"/>
    </row>
    <row r="80" spans="1:15" x14ac:dyDescent="0.25">
      <c r="A80" s="15" t="s">
        <v>96</v>
      </c>
      <c r="B80" s="52"/>
      <c r="C80" s="49">
        <f>C81+C82</f>
        <v>0</v>
      </c>
      <c r="D80" s="49">
        <f>D81+D82</f>
        <v>0</v>
      </c>
      <c r="E80" s="53"/>
      <c r="F80" s="54"/>
      <c r="G80" s="53"/>
      <c r="H80" s="53"/>
      <c r="I80" s="53"/>
      <c r="J80" s="53"/>
      <c r="K80" s="53"/>
      <c r="L80" s="53"/>
      <c r="M80" s="53"/>
      <c r="N80" s="53"/>
    </row>
    <row r="81" spans="1:14" x14ac:dyDescent="0.25">
      <c r="A81" s="21" t="s">
        <v>97</v>
      </c>
      <c r="B81" s="35">
        <f>SUM(C81:N81)</f>
        <v>0</v>
      </c>
      <c r="C81" s="36">
        <v>0</v>
      </c>
      <c r="D81" s="37">
        <v>0</v>
      </c>
      <c r="E81" s="35">
        <f>SUM(F81:Q81)</f>
        <v>0</v>
      </c>
      <c r="F81" s="38"/>
      <c r="G81" s="26"/>
      <c r="H81" s="26"/>
      <c r="I81" s="26">
        <f>'[1]Plantilla Ejecución-2023'!I80</f>
        <v>0</v>
      </c>
      <c r="J81" s="26">
        <f>'[1]Plantilla Ejecución-2023'!J80</f>
        <v>0</v>
      </c>
      <c r="K81" s="26"/>
      <c r="L81" s="26"/>
      <c r="M81" s="26"/>
      <c r="N81" s="26"/>
    </row>
    <row r="82" spans="1:14" x14ac:dyDescent="0.25">
      <c r="A82" s="21" t="s">
        <v>98</v>
      </c>
      <c r="B82" s="35">
        <f>SUM(C82:N82)</f>
        <v>0</v>
      </c>
      <c r="C82" s="36">
        <v>0</v>
      </c>
      <c r="D82" s="37">
        <v>0</v>
      </c>
      <c r="E82" s="35">
        <f>SUM(F82:Q82)</f>
        <v>0</v>
      </c>
      <c r="F82" s="38"/>
      <c r="G82" s="26"/>
      <c r="H82" s="26"/>
      <c r="I82" s="26">
        <f>'[1]Plantilla Ejecución-2023'!I81</f>
        <v>0</v>
      </c>
      <c r="J82" s="26">
        <f>'[1]Plantilla Ejecución-2023'!J81</f>
        <v>0</v>
      </c>
      <c r="K82" s="26"/>
      <c r="L82" s="26"/>
      <c r="M82" s="26"/>
      <c r="N82" s="26"/>
    </row>
    <row r="83" spans="1:14" x14ac:dyDescent="0.25">
      <c r="A83" s="15" t="s">
        <v>99</v>
      </c>
      <c r="B83" s="52"/>
      <c r="C83" s="49">
        <f>C84</f>
        <v>0</v>
      </c>
      <c r="D83" s="49">
        <f>D84</f>
        <v>0</v>
      </c>
      <c r="E83" s="53"/>
      <c r="F83" s="54"/>
      <c r="G83" s="53"/>
      <c r="H83" s="53"/>
      <c r="I83" s="53"/>
      <c r="J83" s="53"/>
      <c r="K83" s="53"/>
      <c r="L83" s="53"/>
      <c r="M83" s="53"/>
      <c r="N83" s="53"/>
    </row>
    <row r="84" spans="1:14" x14ac:dyDescent="0.25">
      <c r="A84" s="21" t="s">
        <v>100</v>
      </c>
      <c r="B84" s="35">
        <f>SUM(C84:N84)</f>
        <v>0</v>
      </c>
      <c r="C84" s="36">
        <v>0</v>
      </c>
      <c r="D84" s="37">
        <v>0</v>
      </c>
      <c r="E84" s="35">
        <f>SUM(F84:Q84)</f>
        <v>0</v>
      </c>
      <c r="F84" s="38"/>
      <c r="G84" s="26"/>
      <c r="H84" s="26"/>
      <c r="I84" s="26">
        <f>'[1]Plantilla Ejecución-2023'!I83</f>
        <v>0</v>
      </c>
      <c r="J84" s="26">
        <f>'[1]Plantilla Ejecución-2023'!J83</f>
        <v>0</v>
      </c>
      <c r="K84" s="26"/>
      <c r="L84" s="26"/>
      <c r="M84" s="26"/>
      <c r="N84" s="26"/>
    </row>
    <row r="85" spans="1:14" x14ac:dyDescent="0.25">
      <c r="A85" s="41" t="s">
        <v>101</v>
      </c>
      <c r="B85" s="56"/>
      <c r="C85" s="42">
        <f>C77+C80+C83</f>
        <v>0</v>
      </c>
      <c r="D85" s="42">
        <f>D77+D80+D83</f>
        <v>0</v>
      </c>
      <c r="E85" s="43"/>
      <c r="F85" s="57"/>
      <c r="G85" s="43"/>
      <c r="H85" s="43"/>
      <c r="I85" s="43"/>
      <c r="J85" s="43"/>
      <c r="K85" s="43"/>
      <c r="L85" s="43"/>
      <c r="M85" s="43"/>
      <c r="N85" s="43"/>
    </row>
    <row r="86" spans="1:14" x14ac:dyDescent="0.25">
      <c r="A86" s="58"/>
      <c r="B86" s="45"/>
      <c r="C86" s="45"/>
      <c r="D86" s="45"/>
      <c r="E86" s="27"/>
      <c r="F86" s="59"/>
      <c r="G86" s="27"/>
      <c r="H86" s="27"/>
      <c r="I86" s="27"/>
      <c r="J86" s="27"/>
      <c r="K86" s="27"/>
      <c r="L86" s="27"/>
      <c r="M86" s="27"/>
      <c r="N86" s="27"/>
    </row>
    <row r="87" spans="1:14" ht="15.75" x14ac:dyDescent="0.25">
      <c r="A87" s="60" t="s">
        <v>102</v>
      </c>
      <c r="B87" s="61">
        <f t="shared" ref="B87:M87" si="18">B73+B85</f>
        <v>129933994.61</v>
      </c>
      <c r="C87" s="61">
        <f t="shared" si="18"/>
        <v>3749553.23</v>
      </c>
      <c r="D87" s="61">
        <f t="shared" si="18"/>
        <v>2213335.7199999997</v>
      </c>
      <c r="E87" s="61">
        <f t="shared" si="18"/>
        <v>4963738.540000001</v>
      </c>
      <c r="F87" s="61">
        <f t="shared" si="18"/>
        <v>15893414.449999999</v>
      </c>
      <c r="G87" s="61">
        <f t="shared" si="18"/>
        <v>12628817.080000002</v>
      </c>
      <c r="H87" s="61">
        <f t="shared" si="18"/>
        <v>11176773.810000001</v>
      </c>
      <c r="I87" s="61">
        <f t="shared" si="18"/>
        <v>11371973.640000001</v>
      </c>
      <c r="J87" s="61">
        <f t="shared" si="18"/>
        <v>11643647.790000001</v>
      </c>
      <c r="K87" s="61">
        <f t="shared" si="18"/>
        <v>22783204.399999999</v>
      </c>
      <c r="L87" s="61">
        <f t="shared" si="18"/>
        <v>21657741.220000003</v>
      </c>
      <c r="M87" s="61">
        <f t="shared" si="18"/>
        <v>11851794.730000002</v>
      </c>
      <c r="N87" s="62"/>
    </row>
    <row r="88" spans="1:14" x14ac:dyDescent="0.25">
      <c r="E88" s="58"/>
    </row>
    <row r="89" spans="1:14" x14ac:dyDescent="0.25">
      <c r="E89" s="58"/>
    </row>
    <row r="90" spans="1:14" x14ac:dyDescent="0.25">
      <c r="E90" s="58"/>
    </row>
    <row r="92" spans="1:14" x14ac:dyDescent="0.25">
      <c r="A92" s="63" t="s">
        <v>103</v>
      </c>
      <c r="B92" s="63"/>
      <c r="D92" s="63"/>
      <c r="G92" s="63"/>
    </row>
    <row r="93" spans="1:14" x14ac:dyDescent="0.25">
      <c r="A93" s="63"/>
      <c r="B93" s="63"/>
      <c r="D93" s="63"/>
      <c r="G93" s="63"/>
    </row>
    <row r="94" spans="1:14" x14ac:dyDescent="0.25">
      <c r="A94" s="63"/>
      <c r="B94" s="63"/>
      <c r="D94" s="63"/>
      <c r="G94" s="63"/>
    </row>
    <row r="95" spans="1:14" x14ac:dyDescent="0.25">
      <c r="A95" s="63"/>
      <c r="B95" s="63"/>
      <c r="D95" s="63"/>
      <c r="G95" s="63"/>
    </row>
    <row r="96" spans="1:14" x14ac:dyDescent="0.25">
      <c r="A96" s="63"/>
      <c r="B96" s="63"/>
      <c r="D96" s="63"/>
      <c r="G96" s="63"/>
    </row>
    <row r="97" spans="1:9" x14ac:dyDescent="0.25">
      <c r="A97" s="63"/>
      <c r="B97" s="63"/>
      <c r="D97" s="63"/>
      <c r="G97" s="63"/>
    </row>
    <row r="98" spans="1:9" x14ac:dyDescent="0.25">
      <c r="A98" s="63"/>
      <c r="B98" s="63"/>
      <c r="D98" s="63"/>
      <c r="G98" s="63"/>
    </row>
    <row r="99" spans="1:9" x14ac:dyDescent="0.25">
      <c r="A99" s="64" t="s">
        <v>104</v>
      </c>
      <c r="B99" s="64"/>
      <c r="C99" s="64"/>
      <c r="D99" s="64"/>
      <c r="G99" s="64"/>
    </row>
    <row r="100" spans="1:9" x14ac:dyDescent="0.25">
      <c r="A100" s="58" t="s">
        <v>105</v>
      </c>
      <c r="B100" s="58"/>
      <c r="C100" s="58"/>
      <c r="D100" s="58"/>
      <c r="G100" s="58"/>
    </row>
    <row r="101" spans="1:9" x14ac:dyDescent="0.25">
      <c r="D101" s="63"/>
      <c r="E101" s="63"/>
      <c r="F101" s="63"/>
      <c r="I101" s="63"/>
    </row>
    <row r="102" spans="1:9" x14ac:dyDescent="0.25">
      <c r="D102" s="63"/>
      <c r="E102" s="63"/>
      <c r="F102" s="63"/>
      <c r="I102" s="63"/>
    </row>
    <row r="103" spans="1:9" x14ac:dyDescent="0.25">
      <c r="D103" s="64"/>
      <c r="E103" s="64"/>
      <c r="F103" s="64"/>
      <c r="I103" s="64"/>
    </row>
    <row r="104" spans="1:9" x14ac:dyDescent="0.25">
      <c r="A104" s="65" t="s">
        <v>106</v>
      </c>
      <c r="D104" s="58"/>
      <c r="E104" s="58"/>
      <c r="F104" s="58"/>
      <c r="I104" s="58"/>
    </row>
    <row r="105" spans="1:9" x14ac:dyDescent="0.25">
      <c r="A105" s="65" t="s">
        <v>107</v>
      </c>
    </row>
    <row r="106" spans="1:9" x14ac:dyDescent="0.25">
      <c r="A106" s="65" t="s">
        <v>108</v>
      </c>
    </row>
    <row r="107" spans="1:9" x14ac:dyDescent="0.25">
      <c r="A107" s="66" t="s">
        <v>1</v>
      </c>
    </row>
    <row r="108" spans="1:9" x14ac:dyDescent="0.25">
      <c r="A108" s="67" t="s">
        <v>3</v>
      </c>
    </row>
    <row r="109" spans="1:9" x14ac:dyDescent="0.25">
      <c r="A109" s="67" t="s">
        <v>109</v>
      </c>
    </row>
    <row r="110" spans="1:9" x14ac:dyDescent="0.25">
      <c r="A110" s="65" t="s">
        <v>110</v>
      </c>
    </row>
    <row r="111" spans="1:9" x14ac:dyDescent="0.25">
      <c r="A111" s="67" t="s">
        <v>7</v>
      </c>
    </row>
    <row r="112" spans="1:9" x14ac:dyDescent="0.25">
      <c r="A112" s="67" t="s">
        <v>9</v>
      </c>
    </row>
    <row r="113" spans="1:1" x14ac:dyDescent="0.25">
      <c r="A113" s="67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Noviembre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2023-12-11T16:17:52Z</dcterms:created>
  <dcterms:modified xsi:type="dcterms:W3CDTF">2023-12-11T16:19:12Z</dcterms:modified>
</cp:coreProperties>
</file>