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toribio\Desktop\OAI 2024\Informe Fisico Financiero Trimestral 2023\Informe Fisico Financiero Trimestral EXCEL\"/>
    </mc:Choice>
  </mc:AlternateContent>
  <bookViews>
    <workbookView xWindow="0" yWindow="0" windowWidth="19170" windowHeight="11520" firstSheet="4" activeTab="4"/>
  </bookViews>
  <sheets>
    <sheet name="4to trimestre 2021" sheetId="1" state="hidden" r:id="rId1"/>
    <sheet name="1er trimestre 2022" sheetId="2" state="hidden" r:id="rId2"/>
    <sheet name="2do trimestre 2022" sheetId="3" state="hidden" r:id="rId3"/>
    <sheet name="1er semetres 2022" sheetId="4" state="hidden" r:id="rId4"/>
    <sheet name="1er Trimestre 2024" sheetId="9" r:id="rId5"/>
  </sheets>
  <externalReferences>
    <externalReference r:id="rId6"/>
    <externalReference r:id="rId7"/>
  </externalReferences>
  <definedNames>
    <definedName name="_xlnm.Print_Area" localSheetId="4">'1er Trimestre 2024'!$A$1:$J$70</definedName>
    <definedName name="_xlnm.Print_Area" localSheetId="0">'4to trimestre 2021'!$A$1:$J$41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9" l="1"/>
  <c r="C15" i="9"/>
  <c r="C14" i="9"/>
  <c r="E30" i="9"/>
  <c r="B54" i="9" l="1"/>
  <c r="B53" i="9"/>
  <c r="H30" i="9" l="1"/>
  <c r="G30" i="9"/>
  <c r="F30" i="9"/>
  <c r="D30" i="9"/>
  <c r="C30" i="9"/>
  <c r="J29" i="9"/>
  <c r="I29" i="9"/>
  <c r="I25" i="9"/>
  <c r="J30" i="9" l="1"/>
  <c r="G30" i="4"/>
  <c r="F30" i="4"/>
  <c r="E30" i="4"/>
  <c r="D30" i="4"/>
  <c r="C30" i="4"/>
  <c r="I29" i="4"/>
  <c r="H29" i="4"/>
  <c r="H30" i="4" s="1"/>
  <c r="J30" i="4" s="1"/>
  <c r="I25" i="4"/>
  <c r="C16" i="4"/>
  <c r="C15" i="4"/>
  <c r="I30" i="4" l="1"/>
  <c r="J29" i="4"/>
  <c r="H30" i="3"/>
  <c r="G30" i="3"/>
  <c r="F30" i="3"/>
  <c r="E30" i="3"/>
  <c r="D30" i="3"/>
  <c r="C30" i="3"/>
  <c r="J29" i="3"/>
  <c r="I29" i="3"/>
  <c r="I25" i="3"/>
  <c r="C16" i="3"/>
  <c r="C15" i="3"/>
  <c r="H30" i="2"/>
  <c r="G30" i="2"/>
  <c r="F30" i="2"/>
  <c r="E30" i="2"/>
  <c r="D30" i="2"/>
  <c r="C30" i="2"/>
  <c r="J29" i="2"/>
  <c r="I29" i="2"/>
  <c r="I25" i="2"/>
  <c r="C16" i="2"/>
  <c r="C15" i="2"/>
  <c r="I30" i="3" l="1"/>
  <c r="J30" i="3"/>
  <c r="I30" i="2"/>
  <c r="J30" i="2"/>
  <c r="H30" i="1"/>
  <c r="G30" i="1"/>
  <c r="F30" i="1"/>
  <c r="J30" i="1" s="1"/>
  <c r="E30" i="1"/>
  <c r="D30" i="1"/>
  <c r="C30" i="1"/>
  <c r="J29" i="1"/>
  <c r="I29" i="1"/>
  <c r="I25" i="1"/>
  <c r="C16" i="1"/>
  <c r="C15" i="1"/>
</calcChain>
</file>

<file path=xl/sharedStrings.xml><?xml version="1.0" encoding="utf-8"?>
<sst xmlns="http://schemas.openxmlformats.org/spreadsheetml/2006/main" count="378" uniqueCount="114">
  <si>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</si>
  <si>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</si>
  <si>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</si>
  <si>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</si>
  <si>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</si>
  <si>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</si>
  <si>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</si>
  <si>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</si>
  <si>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</si>
  <si>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</si>
  <si>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</si>
  <si>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</si>
  <si>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</si>
  <si>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</si>
  <si>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</si>
  <si>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</si>
  <si>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</si>
  <si>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</si>
  <si>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</si>
  <si>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</si>
  <si>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</si>
  <si>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</si>
  <si>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</si>
  <si>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</si>
  <si>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</si>
  <si>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</si>
  <si>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</si>
  <si>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</si>
  <si>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</si>
  <si>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</si>
  <si>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</si>
  <si>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</si>
  <si>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</si>
  <si>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</si>
  <si>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</si>
  <si>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</si>
  <si>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</si>
  <si>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</si>
  <si>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</si>
  <si>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</si>
  <si>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</si>
  <si>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</si>
  <si>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</si>
  <si>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</si>
  <si>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</si>
  <si>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</si>
  <si>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</si>
  <si>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</si>
  <si>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</si>
  <si>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 Presupuesto Anual</t>
  </si>
  <si>
    <t>2.2.1</t>
  </si>
  <si>
    <t>01  Dirección Central del Servicio Nacional de Salud</t>
  </si>
  <si>
    <t>5180 Dirección Central del Servicio Nacional de Salud</t>
  </si>
  <si>
    <t>Programación trimestral</t>
  </si>
  <si>
    <t>Nivel Avance de Productos, SIGEF</t>
  </si>
  <si>
    <t>Ejecución Trimestral</t>
  </si>
  <si>
    <t>Desarrollo Social</t>
  </si>
  <si>
    <t>0006 Hospital Traumatologico Dr. Ney Arias Lora, Ciudad de la Salud</t>
  </si>
  <si>
    <t>"Contribuir con la salud de la población y satisfacción de los usuarios a través de la provisión de los servicios públicos de salud organizados en redes integradas."</t>
  </si>
  <si>
    <t>"Ser reconocidos por la población como una red efectiva y con calidad en la provisión de servicios integrales de salud, mediante una atención humanizada y eficaz."</t>
  </si>
  <si>
    <t>13 - Provisión de servicios de salud en establecimientos auto gestionados</t>
  </si>
  <si>
    <t>Población en general</t>
  </si>
  <si>
    <t>6350 Personas acceden a servicios de salud especializados del Hospital Traumatológico Dr. Ney Arias Lora</t>
  </si>
  <si>
    <t>Número de atenciones por tipo de servicio</t>
  </si>
  <si>
    <t>Plantea la atencion en el nivel especializado, ofreciendo los servicios de consulta, emergencia, hospitalizacion y diagnisticos que garantice la pronta recuperacion y satisfaccion del ciudadano.</t>
  </si>
  <si>
    <t>6350 Personas acceden a servicios de salud especializados en el Hospital Traumatologico Dr. Ney Arias Lora</t>
  </si>
  <si>
    <t>Garantizar la pronta recuperacion y satisfaccion del ciudadano.</t>
  </si>
  <si>
    <t>1. Los servicios alcanzaron el 91.7% al realizar 179,444 de las 195,623 servicios  proyectado:
Consulta: Se realizaron 23,479 atenciones a usuarias: 6,240 consultas de primera vez y 17,239 Consultas subsecuentes.
Emergencias: Se realizaron 10.718 atenciones a pacientes con emergencias medicas.
Hospitalización: Durante este periodo se realizaron ingresos: 881 corresponden a Ortopedia y especialidades;  873 a Cirugía General y Especialidades, 232 a Neurocirugía, 203 a la Unidad de Cuidados Intensivos, 62 a Maxilofacial y 45 a Medicina Interna.                                                                                                                                                                                                         Procedimientos Quirúrgico: Se realizaron 2,714 cirugías: 2,259 mayores y 455 menores.                                                                                                                                                                          Laboratorio: 113,217 estudios reallizados.                                                                                                                                                                                                                                                         Imágenes: 27,020 estudios realizados.
2. El gasto estimado para este período de RD$248,388,781.00 de los cuales se ejecutaron RD$280,719,335.27, para un cumplimiento del 113%. para una representacion del 27.81% del presupuesto vigente para el año 2021. siendo representados de la manera siguiente:                                                                                                    RD$199,274,825.01, representando el  70% que corresponde al gasto por remuneraciones y contribuciones;
RD$5,629,138.59, representando el  2.01% que corresponde al gasto por contrataciones de servicios;
RD$71,890,753.97, representando el  25.61% que corresponde al gasto por materiales y suministros;
RD$2,398,510.41, representando el  1% que corresponde al gasto por  bienes muebles, inmuebles e intangibles.</t>
  </si>
  <si>
    <t xml:space="preserve">Las metas de producción fueron programadas tomando en cuenta el flujo de atencion del año 2020, según el instrumento de programación (MATRIZ POA CEAS 2021); en el año 2020 la demanda fue menor debido a las restricciones impuestas por COVID. En los servicios que ofrece el hospital notamos un incremento significativo en lo ejecutado, puesto a hemos recibido un numero mayor de  pacientes, y al cese de las resticciones que se habian implementado en el 2020.
A nivel financiero, la ejecuecion supera con un 13%  adicional a la programacion debido a que nuestro centro a venido implementando el mantener las deudas en cero (0) . En las metas contempladas para el presupuesto financiero en el SIGEF,  no se registraron los incrementos realizados al presupuesto por el aumento salarial del 30% al personal medico, el cual incremento las remuneraciones considerablemente.
</t>
  </si>
  <si>
    <t>Informe de Evaluación 4to Trimestre de las Metas Físicas-Financieras año 2021</t>
  </si>
  <si>
    <t>Informe de Evaluación 1er Trimestre de las Metas Físicas-Financieras año 2022</t>
  </si>
  <si>
    <r>
      <rPr>
        <i/>
        <sz val="11"/>
        <rFont val="Calibri"/>
        <family val="2"/>
        <scheme val="minor"/>
      </rPr>
      <t>1. Los servicios alcanzaron el 127.61% al realizar 195,472 de las 153,178 servicios  proyectado:
Consulta: Se realizaron 24,052 atenciones a usuarias: 5,655 consultas de primera vez y 18,397 Consultas subsecuentes.
Emergencias: Se realizaron 9,046 atenciones a pacientes con emergencias medicas.
Hospitalización: Durante este periodo se realizaron ingresos: 809 corresponden a Ortopedia y especialidades;  815 a Cirugía General y Especialidades, 251 a Neurocirugía, 155 a la Unidad de Cuidados Intensivos, 75 a Maxilofacial y 25 a Medicina Interna.                                                                                                                                                                                                         Procedimientos Quirúrgico: Se realizaron 3,248 cirugías: 2,134 mayores y 1,114 menores.                                                                                                                                                                          Laboratorio: 130,198 estudios reallizados.                                                                                                                                                                                                                                                         Imágenes: 26,798 estudios realizados.</t>
    </r>
    <r>
      <rPr>
        <i/>
        <sz val="11"/>
        <color rgb="FFFF0000"/>
        <rFont val="Calibri"/>
        <family val="2"/>
        <scheme val="minor"/>
      </rPr>
      <t xml:space="preserve">
</t>
    </r>
    <r>
      <rPr>
        <i/>
        <sz val="11"/>
        <rFont val="Calibri"/>
        <family val="2"/>
        <scheme val="minor"/>
      </rPr>
      <t>2. El gasto estimado para este período de segun la programacion donde por error solo fue considerado el gasto de nomina por asignacion del SNS fue de RD$115,081,440.00 mientras que la  ejecucion es por valor de RD$208,428,650.92, para un cumplimiento del 181.11%. siendo este una representacion del 16.62% del presupuesto vigente para el año 2022 siendo representados de la manera siguiente:                                                                                                                                                                                           RD$156,254,477.14, representando el  74.97% que corresponde al gasto por remuneraciones y contribuciones;
RD$4,892,640.94, representando el  2.35% que corresponde al gasto por contrataciones de servicios;
RD$46,768,974.58, representando el  22.44% que corresponde al gasto por materiales y suministros;
RD$1,076,499.95, representando el  0.52% que corresponde al gasto por  bienes muebles, inmuebles e intangibles.</t>
    </r>
  </si>
  <si>
    <r>
      <t>Las metas de producción fueron programadas tomando en cuenta el flujo de atención del año 2020 y resultados de 2021, a pesar de eso debido a la eficiente utilización de los recursos logramos un cumplimiento de las metas programadas de un 127.61%, según el instrumento de programación (MATRIZ POA CEAS 2021).Por otro lado también influyo la baja en casos positivo al COVID-19, que permitió el aumento de visitas al Centro de Salud.</t>
    </r>
    <r>
      <rPr>
        <i/>
        <sz val="11"/>
        <color rgb="FFFF0000"/>
        <rFont val="Calibri"/>
        <family val="2"/>
        <scheme val="minor"/>
      </rPr>
      <t xml:space="preserve">
</t>
    </r>
    <r>
      <rPr>
        <i/>
        <sz val="11"/>
        <rFont val="Calibri"/>
        <family val="2"/>
        <scheme val="minor"/>
      </rPr>
      <t xml:space="preserve">
A nivel financiero, la ejecuecion presenta un desvio de un 181 %  superando la programacion, debido a que, cuando esta fue plasmada solo fue considerada la asignacion del SNS para el pago de la nomina, dejando de lado la proyeccion de ingresos por ventas de servicios.
</t>
    </r>
  </si>
  <si>
    <t>Informe de Evaluación 2do Trimestre de las Metas Físicas-Financieras año 2022</t>
  </si>
  <si>
    <r>
      <rPr>
        <i/>
        <sz val="11"/>
        <rFont val="Calibri"/>
        <family val="2"/>
        <scheme val="minor"/>
      </rPr>
      <t>1. Los servicios alcanzaron el 119.34% al realizar 208,917 de las 153,178 servicios  proyectado:
Consulta: Se realizaron 24,052 atenciones a usuarias: 6,089 consultas de primera vez y 18,552 Consultas subsecuentes.
Emergencias: Se realizaron 9,102 atenciones a pacientes con emergencias medicas.
Hospitalización: Durante este periodo se realizaron ingresos: 840 corresponden a Ortopedia y especialidades;  766 a Cirugía General y Especialidades, 202 a Neurocirugía, 121 a la Unidad de Cuidados Intensivos, 69 a Maxilofacial y 33 a Medicina nterna.                                                                                                                                                                                                         Procedimientos Quirúrgicos: Se realizaron 4,193 cirugías: 2,492 mayores y 1,701 menores.                                                                                                                                                                          Laboratorio: 142,849 estudios reallizados.                                                                                                                                                                                                                                                         Imágenes: 26,690 estudios realizados.</t>
    </r>
    <r>
      <rPr>
        <i/>
        <sz val="11"/>
        <color rgb="FFFF0000"/>
        <rFont val="Calibri"/>
        <family val="2"/>
        <scheme val="minor"/>
      </rPr>
      <t xml:space="preserve">
</t>
    </r>
    <r>
      <rPr>
        <i/>
        <sz val="11"/>
        <rFont val="Calibri"/>
        <family val="2"/>
        <scheme val="minor"/>
      </rPr>
      <t>2. El gasto estimado para este período fue de RD$297,322,536.00 mientras que la  ejecucion es por valor de RD$239,476,082.22 para un cumplimiento del 80.54%. siendo este una representacion del 19.09% del presupuesto vigente para el año 2022 el cual esta representados de la manera siguiente:                                                                                                                                                                                           RD$172,459,806.01, representando el  72% que corresponde al gasto por remuneraciones y contribuciones;
RD$9,048,455.40, representando el  4% que corresponde al gasto por contrataciones de servicios;
RD$55,634,370.63, representando el  23% que corresponde al gasto por materiales y suministros;
RD$2,078,492.66, representando el  1% que corresponde al gasto por  bienes muebles, inmuebles e intangibles.</t>
    </r>
  </si>
  <si>
    <r>
      <t>Las metas de producción fueron programadas tomando en cuenta el flujo de atención del año 2020 y resultados de 2021, a pesar de eso debido a la eficiente utilización de los recursos logramos un cumplimiento de las metas programadas de un 119.34%, según el instrumento de programación (MATRIZ POA CEAS 2021).Por otro lado, también influyó la apertura total de las actividades económicas en el país, lo que permitió el aumento de visitas al Centro de Salud.</t>
    </r>
    <r>
      <rPr>
        <i/>
        <sz val="11"/>
        <color rgb="FFFF0000"/>
        <rFont val="Calibri"/>
        <family val="2"/>
        <scheme val="minor"/>
      </rPr>
      <t xml:space="preserve">
</t>
    </r>
    <r>
      <rPr>
        <i/>
        <sz val="11"/>
        <rFont val="Calibri"/>
        <family val="2"/>
        <scheme val="minor"/>
      </rPr>
      <t xml:space="preserve">
A nivel financiero, fue alcanzado el 80.54% del valor programado  debido a que, no fue ejecutado el 100% del valor programado en el presupuesto para pago de remuneraciones y compra de moviliario.
</t>
    </r>
  </si>
  <si>
    <t>Informe de Evaluación 1er Semestre de las Metas Físicas-Financieras año 2022</t>
  </si>
  <si>
    <r>
      <t>Las metas de producción fueron programadas tomando en cuenta el flujo de atención del año 2020 y resultados de 2021, debido a esto, la proyección de 2022 fue baja recpecto a la de 2021, la eficiente utilización de los recursos logramos un cumplimiento de las metas programadas superandolas en mas de un 20%, según el instrumento de programación provisto por el SNS.Por otro lado, también influyó la apertura total de las actividades económicas en el país, lo que permitió el aumento de visitas al Centro de Salud.</t>
    </r>
    <r>
      <rPr>
        <i/>
        <sz val="11"/>
        <color rgb="FFFF0000"/>
        <rFont val="Calibri"/>
        <family val="2"/>
        <scheme val="minor"/>
      </rPr>
      <t xml:space="preserve">
</t>
    </r>
    <r>
      <rPr>
        <i/>
        <sz val="11"/>
        <rFont val="Calibri"/>
        <family val="2"/>
        <scheme val="minor"/>
      </rPr>
      <t xml:space="preserve">
A nivel financiero, la ejecuecion presenta un desvio de un 108 %  superando la programacion, debido a que, cuando esta fue plasmada para el primer trimestre solo fue considerada la asignacion del SNS para el pago de la nomina, dejando de lado la proyeccion de ingresos por ventas de servicios.
</t>
    </r>
  </si>
  <si>
    <r>
      <rPr>
        <i/>
        <sz val="11"/>
        <rFont val="Calibri"/>
        <family val="2"/>
        <scheme val="minor"/>
      </rPr>
      <t xml:space="preserve">1. Los servicios alcanzaron el 123.20% al realizar 404,389 de las 153,178 servicios  proyectado:                                                          Consulta: Se realizaron 48,693 atenciones a usuarias: 11,744 consultas de primera vez y 36949 Consultas subsecuentes. Emergencias: Se realizaron 18,148 atenciones a pacientes con emergencias medicas. Hospitalización: Durante este periodo se realizaron ingresos: 1649 corresponden a Ortopedia y especialidades;  1581 a Cirugía General y Especialidades, 453 a Neurocirugía, 276 a la Unidad de Cuidados Intensivos, 144 a Maxilofacial y 58 a Medicina Interna.                                                                                                                                                                                                         Procedimientos Quirúrgicos: Se realizaron 7441 cirugías: 4,626 mayores y 2,815 menores.                                                                                                                                                                          Laboratorio: 273,047 estudios reallizados.                                                                                                                                                                                                                                                         Imágenes: 53,488 estudios realizados   
      </t>
    </r>
    <r>
      <rPr>
        <i/>
        <sz val="11"/>
        <color rgb="FFFF0000"/>
        <rFont val="Calibri"/>
        <family val="2"/>
        <scheme val="minor"/>
      </rPr>
      <t xml:space="preserve">
</t>
    </r>
    <r>
      <rPr>
        <i/>
        <sz val="11"/>
        <rFont val="Calibri"/>
        <family val="2"/>
        <scheme val="minor"/>
      </rPr>
      <t>2. El gasto estimado para este período fue de RD$412,403,976.00 mientras que la  ejecucion es por valor de RD$448,022,733.14 para un cumplimiento del 108.64%. el cual representa el 35.71% del presupuesto vigente para el año 2022 detallados de la manera siguiente:                                                                                                                                                                                       RD$328,714,283.15, representando el  73% que corresponde al gasto por remuneraciones y contribuciones;       RD$13,941,096.21, representando el  3% que corresponde al gasto por contrataciones  deservicios;                      RD$102,403,345.21, representando el  23% que corresponde al gasto por materiales y suministros;                              D$3,154,992.61, representando el  1% que corresponde al gasto por  bienes muebles, inmuebles e ntangibles.</t>
    </r>
  </si>
  <si>
    <t>Consulta:</t>
  </si>
  <si>
    <t>Emergencias:</t>
  </si>
  <si>
    <t>Hospitalización:</t>
  </si>
  <si>
    <t>Procedimientos quirurgicos:</t>
  </si>
  <si>
    <t>Laboratorio:</t>
  </si>
  <si>
    <t>Imágenes</t>
  </si>
  <si>
    <t>.</t>
  </si>
  <si>
    <t>Presupuesto Aprobado</t>
  </si>
  <si>
    <t>Total Devengado</t>
  </si>
  <si>
    <t>3,243 Personas acceden a servicios de salud especializados en el Hospital Padre Billini</t>
  </si>
  <si>
    <t>Número de atenciones por tipo de servicio.</t>
  </si>
  <si>
    <t>Atención en el nivel especializado ofreciendo servicios en consulta, laboratorio e imágenes que garantice la atención y la satisfacción del usuario.Nueestro compromiso es proporcionar una atención especializada de primera clase que garantice la salud y la satisfacción del paciente. Con un equipo altamente capacitado de especialistas en consulta, laboratorio e imágenes, ofrecemos un enfoque integral para el diagnóstico y tratamiento de diversascondiciones médicas.</t>
  </si>
  <si>
    <t>3,243 Personas acceden a servicios de salud especializados en el Hospital Padre Billini.</t>
  </si>
  <si>
    <t>DIRECCIÓN CENTRAL DEL SERVICIO NACIONAL DE SALUD, 5180</t>
  </si>
  <si>
    <t>DIRECCIÓN CENTRAL DEL SERVICIO NACIONAL DE SALUD, 01</t>
  </si>
  <si>
    <t>DIRECCIÓN CENTRAL DEL SERVICIO NACIONAL DE SALUD, 0001</t>
  </si>
  <si>
    <t xml:space="preserve"> Somos una organización de referencia nacional sin fines de lucro, dedicada a la atención médica integral, que practica la excelencia, la eficacia y la eficiencia en la prestación de servicios de salud y el apoyo al médico en su desarrollo profesional.</t>
  </si>
  <si>
    <t>Ser un hospital autogestionable, de referencia y de excelencia, comprometido en ofrecer servicios de salud con los mas altos estándares de calidad e innovación, teniendo siempre la responsabilidad en los procesos, para brindar la atención de los usuarios, al personal y  a la comunidad.</t>
  </si>
  <si>
    <t>13- Provisión de servicios de salud en establecimientos auto gestionados</t>
  </si>
  <si>
    <t>Atención en el nivel especializado ofreciendo servicios en consulta, laboratorio e imágenes que garantice la atención y la satisfacción del usuario.</t>
  </si>
  <si>
    <t>Población general</t>
  </si>
  <si>
    <t>Garantizar el derecho de la población al acceso a la atención integral, con calidad, eficiencia y calidezromocionando laslaud y prevenión de la enfermedad, a través del Sistema Nacional de Salud.</t>
  </si>
  <si>
    <t>Se realizaron 9,729 atenciones a usuarios: 3,987 consultas de primera vez y 5,742 Consultas subsecuentes.</t>
  </si>
  <si>
    <t>Se realizaron 3,518 atenciones a pacientes con emergencias médicas.</t>
  </si>
  <si>
    <t xml:space="preserve">Durante este periodo se realizaron 578 ingresos: 222 corresponden a medicina interna; 1 a ginecología, 17 a cardiologia, 80 a nefrologia,  184 a Cirugía General, 1 a Otras especialidades,  16 a gastroenterologia, 10 a neumologia, 1 urologia, 46 a Unidad de Cuidados Intensivos.                                                                                                                                                                                                </t>
  </si>
  <si>
    <t xml:space="preserve">Quirúrgicos: Se realizaron 383 cirugías: 201 mayores y 182 menores.                                                                                                                                                                          </t>
  </si>
  <si>
    <t xml:space="preserve">62,945 estudios realizados.                                                                                                                                                                                                                                                         </t>
  </si>
  <si>
    <t>5,164 estudios realizados.</t>
  </si>
  <si>
    <t>1. Los servicios alcanzaron más del 100% al realizar 83,558 de las 15,522 servicios proyectados:</t>
  </si>
  <si>
    <t>2. El gasto estimado para este período fue de RD$25,461,120.00 mientras que la  ejecucion es por valor de RD$37,322,427.21 para un aumento del gasto de un 32% de la programacion trimestral .                                                                                                                                                                      RD$9,308,137.53, representando el  25.% que corresponde al gasto por remuneraciones y contribuciones;
RD$3,070,715.10, representando el  8% que corresponde al gasto por contrataciones de servicios;
RD$24,115,892.78, representando el  65% que corresponde al gasto por materiales y suministros;
RD$818,681.80, representando el  2% que corresponde al gasto por  bienes muebles, inmuebles e intangibles.</t>
  </si>
  <si>
    <t xml:space="preserve">Enc. de Planificación </t>
  </si>
  <si>
    <t xml:space="preserve">0001 Dirección Central del Servicio Nacional de Salud </t>
  </si>
  <si>
    <t>Informe de Evaluación 1er Trimestre de las Metas Físicas-Financieras año 2024</t>
  </si>
  <si>
    <t xml:space="preserve">El aumento en los gastos tuvo una serie de impactos en las operaciones del hospital. El margen de beneficio del hospital disminuyó ligereramente, pero se mantuvo saludable. El hospital pudo continuar brindando atención de calidad a sus pacientes. El hospital pudo mantener su estabilidad financiera. El hospital implementa medidas de ahorro de costos, como por ejemplo negociar mejores precios con los proveedores.  Aumentar los ingresos, mediante la expansión de servicios y la captación de nuevos pacientes. Además de lo anterior, es importante tener en cuenta que el aumento de los gastos en el Hospital Padre Billini refleja una tendencia mas amplia en la industria de la salud de la República Dominicana. El aumento de los costos de los suministros médicos, la mano de obra y la infraestructura está ejerciendo presión sobre los hospitales de todo el pais.
</t>
  </si>
  <si>
    <t>María Ramírez</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</si>
</sst>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dd/mm/yyyy;@"/>
    <numFmt numFmtId="165" formatCode="[$-10409]#,##0.00;\-#,##0.00"/>
    <numFmt numFmtId="166" formatCode="[$-10409]0.00%"/>
    <numFmt numFmtId="167" formatCode="[$-10409]0%"/>
    <numFmt numFmtId="168" formatCode="[$-10409]#,##0;\-#,##0"/>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9"/>
      <color rgb="FFFF0000"/>
      <name val="Calibri"/>
      <family val="2"/>
    </font>
    <font>
      <i/>
      <sz val="11"/>
      <name val="Calibri"/>
      <family val="2"/>
      <scheme val="minor"/>
    </font>
    <font>
      <i/>
      <sz val="10"/>
      <name val="Calibri"/>
      <family val="2"/>
      <scheme val="minor"/>
    </font>
    <font>
      <sz val="9"/>
      <name val="Calibri"/>
      <family val="2"/>
    </font>
    <font>
      <i/>
      <sz val="11"/>
      <color rgb="FFFF0000"/>
      <name val="Calibri"/>
      <family val="2"/>
      <scheme val="minor"/>
    </font>
    <font>
      <b/>
      <i/>
      <sz val="11"/>
      <name val="Calibri"/>
      <family val="2"/>
      <scheme val="minor"/>
    </font>
    <font>
      <b/>
      <sz val="14"/>
      <name val="Calibri"/>
      <family val="2"/>
    </font>
    <font>
      <b/>
      <sz val="13"/>
      <name val="Calibri"/>
      <family val="2"/>
    </font>
    <font>
      <sz val="12"/>
      <color rgb="FF1F1F1F"/>
      <name val="Arial"/>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54">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indexed="64"/>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right style="medium">
        <color indexed="64"/>
      </right>
      <top style="medium">
        <color indexed="64"/>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3">
    <xf numFmtId="0" fontId="0" fillId="0" borderId="0" xfId="0"/>
    <xf numFmtId="0" fontId="0" fillId="0" borderId="0" xfId="0" applyProtection="1">
      <protection locked="0"/>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9" fillId="0" borderId="16" xfId="0" applyFont="1" applyBorder="1" applyAlignment="1">
      <alignment vertical="center"/>
    </xf>
    <xf numFmtId="0" fontId="0" fillId="0" borderId="16" xfId="0" applyBorder="1"/>
    <xf numFmtId="0" fontId="11" fillId="0" borderId="0" xfId="0" applyFont="1" applyProtection="1">
      <protection locked="0"/>
    </xf>
    <xf numFmtId="0" fontId="10" fillId="6" borderId="18" xfId="0" applyFont="1" applyFill="1" applyBorder="1" applyAlignment="1">
      <alignment horizontal="center" vertical="center"/>
    </xf>
    <xf numFmtId="0" fontId="16" fillId="8" borderId="26" xfId="0" applyFont="1" applyFill="1" applyBorder="1" applyAlignment="1">
      <alignment horizontal="center" vertical="center" wrapText="1" readingOrder="1"/>
    </xf>
    <xf numFmtId="0" fontId="16" fillId="8" borderId="27" xfId="0" applyFont="1" applyFill="1" applyBorder="1" applyAlignment="1">
      <alignment horizontal="center" vertical="center" wrapText="1" readingOrder="1"/>
    </xf>
    <xf numFmtId="0" fontId="16" fillId="8" borderId="28" xfId="0" applyFont="1" applyFill="1" applyBorder="1" applyAlignment="1">
      <alignment horizontal="center" vertical="center" wrapText="1" readingOrder="1"/>
    </xf>
    <xf numFmtId="0" fontId="9" fillId="0" borderId="16"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8" xfId="0" applyFont="1" applyFill="1" applyBorder="1" applyAlignment="1">
      <alignment vertical="top" wrapText="1"/>
    </xf>
    <xf numFmtId="0" fontId="2" fillId="0" borderId="16" xfId="0" applyFont="1" applyBorder="1"/>
    <xf numFmtId="0" fontId="10" fillId="6" borderId="18"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4" fontId="6"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9" fillId="0" borderId="21" xfId="0" applyFont="1" applyBorder="1" applyAlignment="1">
      <alignment vertical="center"/>
    </xf>
    <xf numFmtId="0" fontId="9" fillId="0" borderId="21" xfId="0" applyFont="1" applyBorder="1" applyAlignment="1">
      <alignment vertical="center" wrapText="1"/>
    </xf>
    <xf numFmtId="0" fontId="9" fillId="0" borderId="21" xfId="0" applyFont="1" applyBorder="1" applyAlignment="1" applyProtection="1">
      <alignment vertical="center" wrapText="1"/>
      <protection locked="0"/>
    </xf>
    <xf numFmtId="0" fontId="23" fillId="0" borderId="29" xfId="0" applyFont="1" applyBorder="1" applyAlignment="1" applyProtection="1">
      <alignment vertical="top" wrapText="1"/>
      <protection locked="0"/>
    </xf>
    <xf numFmtId="0" fontId="23" fillId="0" borderId="30" xfId="0" applyFont="1" applyBorder="1" applyAlignment="1" applyProtection="1">
      <alignment vertical="top" wrapText="1"/>
      <protection locked="0"/>
    </xf>
    <xf numFmtId="43" fontId="11" fillId="0" borderId="0" xfId="1" applyFont="1" applyProtection="1">
      <protection locked="0"/>
    </xf>
    <xf numFmtId="9" fontId="0" fillId="0" borderId="0" xfId="2" applyFont="1"/>
    <xf numFmtId="43" fontId="0" fillId="0" borderId="0" xfId="1" applyFont="1"/>
    <xf numFmtId="43" fontId="0" fillId="0" borderId="0" xfId="0" applyNumberFormat="1"/>
    <xf numFmtId="10" fontId="0" fillId="0" borderId="0" xfId="0" applyNumberFormat="1" applyProtection="1">
      <protection locked="0"/>
    </xf>
    <xf numFmtId="0" fontId="24" fillId="0" borderId="0" xfId="0" applyFont="1" applyAlignment="1" applyProtection="1">
      <alignment horizontal="left" vertical="center" wrapText="1"/>
      <protection locked="0"/>
    </xf>
    <xf numFmtId="3" fontId="24" fillId="0" borderId="0" xfId="0" applyNumberFormat="1" applyFont="1" applyAlignment="1" applyProtection="1">
      <alignment horizontal="left" vertical="center" wrapText="1"/>
      <protection locked="0"/>
    </xf>
    <xf numFmtId="43" fontId="24" fillId="0" borderId="0" xfId="1" applyFont="1" applyFill="1" applyAlignment="1" applyProtection="1">
      <alignment horizontal="left" vertical="center" wrapText="1"/>
      <protection locked="0"/>
    </xf>
    <xf numFmtId="166" fontId="26" fillId="0" borderId="24" xfId="0" applyNumberFormat="1" applyFont="1" applyBorder="1" applyAlignment="1" applyProtection="1">
      <alignment horizontal="center" vertical="center" wrapText="1" readingOrder="1"/>
      <protection locked="0"/>
    </xf>
    <xf numFmtId="165" fontId="26" fillId="0" borderId="30" xfId="0" applyNumberFormat="1" applyFont="1" applyBorder="1" applyAlignment="1" applyProtection="1">
      <alignment horizontal="center" vertical="center" wrapText="1" readingOrder="1"/>
      <protection locked="0"/>
    </xf>
    <xf numFmtId="166" fontId="26" fillId="7" borderId="24" xfId="0" applyNumberFormat="1" applyFont="1" applyFill="1" applyBorder="1" applyAlignment="1" applyProtection="1">
      <alignment horizontal="center" vertical="center" wrapText="1" readingOrder="1"/>
      <protection locked="0"/>
    </xf>
    <xf numFmtId="3" fontId="24" fillId="0" borderId="0" xfId="0" applyNumberFormat="1" applyFont="1" applyAlignment="1" applyProtection="1">
      <alignment horizontal="center" vertical="center" wrapText="1"/>
      <protection locked="0"/>
    </xf>
    <xf numFmtId="43" fontId="11" fillId="0" borderId="0" xfId="0" applyNumberFormat="1" applyFont="1" applyProtection="1">
      <protection locked="0"/>
    </xf>
    <xf numFmtId="0" fontId="16" fillId="8" borderId="45" xfId="0" applyFont="1" applyFill="1" applyBorder="1" applyAlignment="1">
      <alignment horizontal="center" vertical="center" wrapText="1" readingOrder="1"/>
    </xf>
    <xf numFmtId="0" fontId="16" fillId="8" borderId="46" xfId="0" applyFont="1" applyFill="1" applyBorder="1" applyAlignment="1">
      <alignment horizontal="center" vertical="center" wrapText="1" readingOrder="1"/>
    </xf>
    <xf numFmtId="0" fontId="16" fillId="8" borderId="47" xfId="0" applyFont="1" applyFill="1" applyBorder="1" applyAlignment="1">
      <alignment horizontal="center" vertical="center" wrapText="1" readingOrder="1"/>
    </xf>
    <xf numFmtId="0" fontId="23" fillId="0" borderId="45" xfId="0" applyFont="1" applyBorder="1" applyAlignment="1" applyProtection="1">
      <alignment vertical="top" wrapText="1"/>
      <protection locked="0"/>
    </xf>
    <xf numFmtId="0" fontId="23" fillId="0" borderId="46" xfId="0" applyFont="1" applyBorder="1" applyAlignment="1" applyProtection="1">
      <alignment vertical="top" wrapText="1"/>
      <protection locked="0"/>
    </xf>
    <xf numFmtId="165" fontId="26" fillId="0" borderId="46" xfId="0" applyNumberFormat="1" applyFont="1" applyBorder="1" applyAlignment="1" applyProtection="1">
      <alignment horizontal="center" vertical="center" wrapText="1" readingOrder="1"/>
      <protection locked="0"/>
    </xf>
    <xf numFmtId="167" fontId="26" fillId="0" borderId="48" xfId="0" applyNumberFormat="1" applyFont="1" applyBorder="1" applyAlignment="1" applyProtection="1">
      <alignment horizontal="center" vertical="center" wrapText="1" readingOrder="1"/>
      <protection locked="0"/>
    </xf>
    <xf numFmtId="167" fontId="26" fillId="7" borderId="28" xfId="0" applyNumberFormat="1" applyFont="1" applyFill="1" applyBorder="1" applyAlignment="1" applyProtection="1">
      <alignment horizontal="center" vertical="center" wrapText="1" readingOrder="1"/>
      <protection locked="0"/>
    </xf>
    <xf numFmtId="167" fontId="26" fillId="0" borderId="28" xfId="0" applyNumberFormat="1" applyFont="1" applyBorder="1" applyAlignment="1" applyProtection="1">
      <alignment horizontal="center" vertical="center" wrapText="1" readingOrder="1"/>
      <protection locked="0"/>
    </xf>
    <xf numFmtId="0" fontId="10" fillId="6" borderId="18" xfId="0" applyFont="1" applyFill="1" applyBorder="1" applyAlignment="1">
      <alignment horizontal="left" vertical="center" wrapText="1"/>
    </xf>
    <xf numFmtId="0" fontId="11" fillId="0" borderId="21" xfId="0" applyFont="1" applyBorder="1" applyProtection="1">
      <protection locked="0"/>
    </xf>
    <xf numFmtId="39" fontId="11" fillId="0" borderId="21" xfId="0" applyNumberFormat="1" applyFont="1" applyBorder="1" applyProtection="1">
      <protection locked="0"/>
    </xf>
    <xf numFmtId="0" fontId="2" fillId="0" borderId="21" xfId="0" applyFont="1" applyBorder="1"/>
    <xf numFmtId="0" fontId="26" fillId="0" borderId="23" xfId="0" applyFont="1" applyBorder="1" applyAlignment="1" applyProtection="1">
      <alignment vertical="top" wrapText="1"/>
      <protection locked="0"/>
    </xf>
    <xf numFmtId="0" fontId="26" fillId="0" borderId="53" xfId="0" applyFont="1" applyBorder="1" applyAlignment="1" applyProtection="1">
      <alignment vertical="top" wrapText="1"/>
      <protection locked="0"/>
    </xf>
    <xf numFmtId="168" fontId="26" fillId="0" borderId="53" xfId="0" applyNumberFormat="1" applyFont="1" applyBorder="1" applyAlignment="1" applyProtection="1">
      <alignment horizontal="center" vertical="center" wrapText="1" readingOrder="1"/>
      <protection locked="0"/>
    </xf>
    <xf numFmtId="165" fontId="26" fillId="0" borderId="53" xfId="0" applyNumberFormat="1" applyFont="1" applyBorder="1" applyAlignment="1" applyProtection="1">
      <alignment horizontal="center" vertical="center" wrapText="1" readingOrder="1"/>
      <protection locked="0"/>
    </xf>
    <xf numFmtId="168" fontId="26" fillId="0" borderId="53" xfId="0" applyNumberFormat="1" applyFont="1" applyFill="1" applyBorder="1" applyAlignment="1" applyProtection="1">
      <alignment horizontal="center" vertical="center" wrapText="1"/>
      <protection locked="0"/>
    </xf>
    <xf numFmtId="0" fontId="10" fillId="6" borderId="18" xfId="0" applyFont="1" applyFill="1" applyBorder="1" applyAlignment="1">
      <alignment horizontal="left" vertical="center"/>
    </xf>
    <xf numFmtId="0" fontId="10" fillId="6" borderId="18" xfId="0" applyFont="1" applyFill="1" applyBorder="1" applyAlignment="1" applyProtection="1">
      <alignment horizontal="left" vertical="center" wrapText="1"/>
      <protection locked="0"/>
    </xf>
    <xf numFmtId="0" fontId="0" fillId="0" borderId="0" xfId="0" applyAlignment="1">
      <alignment horizontal="left" vertical="center" wrapText="1" indent="1"/>
    </xf>
    <xf numFmtId="0" fontId="31" fillId="0" borderId="0" xfId="0" applyFont="1" applyAlignment="1">
      <alignment horizontal="left" vertical="center"/>
    </xf>
    <xf numFmtId="0" fontId="0" fillId="0" borderId="0" xfId="0" applyAlignment="1"/>
    <xf numFmtId="0" fontId="31" fillId="0" borderId="0" xfId="0" applyFont="1" applyAlignment="1">
      <alignment horizontal="left" vertical="center" indent="1"/>
    </xf>
    <xf numFmtId="0" fontId="31" fillId="0" borderId="0" xfId="0" applyFont="1"/>
    <xf numFmtId="0" fontId="10" fillId="6" borderId="18" xfId="0" applyFont="1" applyFill="1" applyBorder="1" applyAlignment="1">
      <alignment horizontal="left" vertical="center" wrapText="1"/>
    </xf>
    <xf numFmtId="0" fontId="10" fillId="6" borderId="19" xfId="0" applyFont="1" applyFill="1" applyBorder="1" applyAlignment="1">
      <alignment horizontal="left" vertical="center" wrapText="1"/>
    </xf>
    <xf numFmtId="0" fontId="10" fillId="6" borderId="20" xfId="0" applyFont="1" applyFill="1" applyBorder="1" applyAlignment="1">
      <alignment horizontal="left" vertical="center" wrapText="1"/>
    </xf>
    <xf numFmtId="0" fontId="0" fillId="3" borderId="16" xfId="0" applyFill="1" applyBorder="1" applyAlignment="1">
      <alignment horizontal="center"/>
    </xf>
    <xf numFmtId="0" fontId="0" fillId="3" borderId="0" xfId="0" applyFill="1" applyAlignment="1">
      <alignment horizontal="center"/>
    </xf>
    <xf numFmtId="0" fontId="0" fillId="3" borderId="17" xfId="0" applyFill="1" applyBorder="1" applyAlignment="1">
      <alignment horizontal="center"/>
    </xf>
    <xf numFmtId="0" fontId="7" fillId="4" borderId="16" xfId="0" applyFont="1" applyFill="1" applyBorder="1" applyAlignment="1">
      <alignment horizontal="left" vertical="center"/>
    </xf>
    <xf numFmtId="0" fontId="7" fillId="4" borderId="0" xfId="0" applyFont="1" applyFill="1" applyAlignment="1">
      <alignment horizontal="left" vertical="center"/>
    </xf>
    <xf numFmtId="0" fontId="7" fillId="4" borderId="17" xfId="0" applyFont="1" applyFill="1" applyBorder="1" applyAlignment="1">
      <alignment horizontal="left" vertical="center"/>
    </xf>
    <xf numFmtId="0" fontId="8" fillId="5" borderId="16" xfId="0" applyFont="1" applyFill="1" applyBorder="1" applyAlignment="1">
      <alignment horizontal="left" vertical="center"/>
    </xf>
    <xf numFmtId="0" fontId="8" fillId="5" borderId="0" xfId="0" applyFont="1" applyFill="1" applyAlignment="1">
      <alignment horizontal="left" vertical="center"/>
    </xf>
    <xf numFmtId="0" fontId="8" fillId="5" borderId="17"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44"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49" fontId="20" fillId="0" borderId="18" xfId="0" quotePrefix="1" applyNumberFormat="1" applyFont="1" applyBorder="1" applyAlignment="1" applyProtection="1">
      <alignment horizontal="left" vertical="center" wrapText="1"/>
      <protection locked="0"/>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21" fillId="0" borderId="19"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7" fillId="4" borderId="35" xfId="0" applyFont="1" applyFill="1" applyBorder="1" applyAlignment="1">
      <alignment horizontal="left" vertical="center"/>
    </xf>
    <xf numFmtId="0" fontId="7" fillId="4" borderId="36" xfId="0" applyFont="1" applyFill="1" applyBorder="1" applyAlignment="1">
      <alignment horizontal="left" vertical="center"/>
    </xf>
    <xf numFmtId="0" fontId="7" fillId="4" borderId="37" xfId="0" applyFont="1" applyFill="1" applyBorder="1" applyAlignment="1">
      <alignment horizontal="left" vertical="center"/>
    </xf>
    <xf numFmtId="0" fontId="12" fillId="6" borderId="18" xfId="0" applyFont="1" applyFill="1" applyBorder="1" applyAlignment="1">
      <alignment horizontal="left" vertical="center" wrapText="1"/>
    </xf>
    <xf numFmtId="0" fontId="12" fillId="6" borderId="19" xfId="0" applyFont="1" applyFill="1" applyBorder="1" applyAlignment="1">
      <alignment horizontal="left" vertical="center" wrapText="1"/>
    </xf>
    <xf numFmtId="0" fontId="12" fillId="6" borderId="20" xfId="0" applyFont="1" applyFill="1" applyBorder="1" applyAlignment="1">
      <alignment horizontal="left" vertical="center" wrapText="1"/>
    </xf>
    <xf numFmtId="0" fontId="7" fillId="4" borderId="31" xfId="0" applyFont="1" applyFill="1" applyBorder="1" applyAlignment="1">
      <alignment horizontal="left" vertical="center"/>
    </xf>
    <xf numFmtId="0" fontId="7" fillId="4" borderId="32" xfId="0" applyFont="1" applyFill="1" applyBorder="1" applyAlignment="1">
      <alignment horizontal="left" vertical="center"/>
    </xf>
    <xf numFmtId="0" fontId="7" fillId="4" borderId="33" xfId="0" applyFont="1" applyFill="1" applyBorder="1" applyAlignment="1">
      <alignment horizontal="left" vertical="center"/>
    </xf>
    <xf numFmtId="0" fontId="24" fillId="0" borderId="18"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20" xfId="0" applyFont="1" applyBorder="1" applyAlignment="1" applyProtection="1">
      <alignment horizontal="left" vertical="center" wrapText="1"/>
      <protection locked="0"/>
    </xf>
    <xf numFmtId="0" fontId="8" fillId="5" borderId="41" xfId="0" applyFont="1" applyFill="1" applyBorder="1" applyAlignment="1">
      <alignment horizontal="left" vertical="center"/>
    </xf>
    <xf numFmtId="0" fontId="8" fillId="5" borderId="42" xfId="0" applyFont="1" applyFill="1" applyBorder="1" applyAlignment="1">
      <alignment horizontal="left" vertical="center"/>
    </xf>
    <xf numFmtId="0" fontId="8" fillId="5" borderId="43" xfId="0" applyFont="1" applyFill="1" applyBorder="1" applyAlignment="1">
      <alignment horizontal="left" vertical="center"/>
    </xf>
    <xf numFmtId="0" fontId="14" fillId="6" borderId="22" xfId="0" applyFont="1" applyFill="1" applyBorder="1" applyAlignment="1">
      <alignment horizontal="center" vertical="center" wrapText="1" readingOrder="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34" xfId="0" applyFont="1" applyFill="1" applyBorder="1" applyAlignment="1">
      <alignment horizontal="center" vertical="center" wrapText="1" readingOrder="1"/>
    </xf>
    <xf numFmtId="0" fontId="15" fillId="8" borderId="24" xfId="0" applyFont="1" applyFill="1" applyBorder="1" applyAlignment="1">
      <alignment horizontal="center" vertical="center" wrapText="1" readingOrder="1"/>
    </xf>
    <xf numFmtId="0" fontId="15" fillId="8" borderId="23" xfId="0" applyFont="1" applyFill="1" applyBorder="1" applyAlignment="1">
      <alignment horizontal="center" vertical="center" wrapText="1" readingOrder="1"/>
    </xf>
    <xf numFmtId="0" fontId="15" fillId="8" borderId="25" xfId="0" applyFont="1" applyFill="1" applyBorder="1" applyAlignment="1">
      <alignment horizontal="center" vertical="center" wrapText="1" readingOrder="1"/>
    </xf>
    <xf numFmtId="39" fontId="11" fillId="0" borderId="24" xfId="1" applyNumberFormat="1" applyFont="1" applyFill="1" applyBorder="1" applyAlignment="1" applyProtection="1">
      <alignment horizontal="center" vertical="center" wrapText="1" readingOrder="1"/>
      <protection locked="0"/>
    </xf>
    <xf numFmtId="39" fontId="11" fillId="0" borderId="34" xfId="1" applyNumberFormat="1" applyFont="1" applyFill="1" applyBorder="1" applyAlignment="1" applyProtection="1">
      <alignment horizontal="center" vertical="center" wrapText="1" readingOrder="1"/>
      <protection locked="0"/>
    </xf>
    <xf numFmtId="39" fontId="11" fillId="0" borderId="23" xfId="1" applyNumberFormat="1" applyFont="1" applyFill="1" applyBorder="1" applyAlignment="1" applyProtection="1">
      <alignment horizontal="center" vertical="center" wrapText="1" readingOrder="1"/>
      <protection locked="0"/>
    </xf>
    <xf numFmtId="0" fontId="8" fillId="5" borderId="16"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7" xfId="0" applyFont="1" applyFill="1" applyBorder="1" applyAlignment="1">
      <alignment horizontal="left" vertical="center" wrapText="1"/>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21" fillId="0" borderId="33" xfId="0" applyFont="1" applyBorder="1" applyAlignment="1" applyProtection="1">
      <alignment horizontal="left" vertical="center" wrapText="1"/>
      <protection locked="0"/>
    </xf>
    <xf numFmtId="0" fontId="18" fillId="0" borderId="0" xfId="0" applyFont="1" applyAlignment="1">
      <alignment horizontal="left" vertical="center" wrapText="1"/>
    </xf>
    <xf numFmtId="49" fontId="25" fillId="0" borderId="18" xfId="0" quotePrefix="1" applyNumberFormat="1" applyFont="1" applyBorder="1" applyAlignment="1" applyProtection="1">
      <alignment horizontal="left" vertical="center" wrapText="1"/>
      <protection locked="0"/>
    </xf>
    <xf numFmtId="49" fontId="25" fillId="0" borderId="19" xfId="0" quotePrefix="1" applyNumberFormat="1" applyFont="1" applyBorder="1" applyAlignment="1" applyProtection="1">
      <alignment horizontal="left" vertical="center" wrapText="1"/>
      <protection locked="0"/>
    </xf>
    <xf numFmtId="49" fontId="25" fillId="0" borderId="20" xfId="0" quotePrefix="1" applyNumberFormat="1"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24" fillId="0" borderId="33" xfId="0" applyFont="1" applyBorder="1" applyAlignment="1" applyProtection="1">
      <alignment horizontal="left" vertical="center" wrapText="1"/>
      <protection locked="0"/>
    </xf>
    <xf numFmtId="0" fontId="24" fillId="0" borderId="35" xfId="0" applyFont="1" applyBorder="1" applyAlignment="1" applyProtection="1">
      <alignment horizontal="left" vertical="top" wrapText="1"/>
      <protection locked="0"/>
    </xf>
    <xf numFmtId="0" fontId="24" fillId="0" borderId="36" xfId="0" applyFont="1" applyBorder="1" applyAlignment="1" applyProtection="1">
      <alignment horizontal="left" vertical="top" wrapText="1"/>
      <protection locked="0"/>
    </xf>
    <xf numFmtId="0" fontId="24" fillId="0" borderId="37" xfId="0" applyFont="1" applyBorder="1" applyAlignment="1" applyProtection="1">
      <alignment horizontal="left" vertical="top" wrapText="1"/>
      <protection locked="0"/>
    </xf>
    <xf numFmtId="39" fontId="11" fillId="0" borderId="22" xfId="1" applyNumberFormat="1" applyFont="1" applyFill="1" applyBorder="1" applyAlignment="1" applyProtection="1">
      <alignment horizontal="center" vertical="center" wrapText="1" readingOrder="1"/>
      <protection locked="0"/>
    </xf>
    <xf numFmtId="10" fontId="11" fillId="0" borderId="24" xfId="2" applyNumberFormat="1" applyFont="1" applyFill="1" applyBorder="1" applyAlignment="1" applyProtection="1">
      <alignment horizontal="center" vertical="center" wrapText="1" readingOrder="1"/>
    </xf>
    <xf numFmtId="10" fontId="11" fillId="0" borderId="25" xfId="2" applyNumberFormat="1" applyFont="1" applyFill="1" applyBorder="1" applyAlignment="1" applyProtection="1">
      <alignment horizontal="center" vertical="center" wrapText="1" readingOrder="1"/>
    </xf>
    <xf numFmtId="0" fontId="8" fillId="5" borderId="38" xfId="0" applyFont="1" applyFill="1" applyBorder="1" applyAlignment="1">
      <alignment horizontal="left" vertical="center"/>
    </xf>
    <xf numFmtId="0" fontId="8" fillId="5" borderId="39" xfId="0" applyFont="1" applyFill="1" applyBorder="1" applyAlignment="1">
      <alignment horizontal="left" vertical="center"/>
    </xf>
    <xf numFmtId="0" fontId="8" fillId="5" borderId="40" xfId="0" applyFont="1" applyFill="1" applyBorder="1" applyAlignment="1">
      <alignment horizontal="left" vertical="center"/>
    </xf>
    <xf numFmtId="0" fontId="27" fillId="0" borderId="18" xfId="0" applyFont="1" applyBorder="1" applyAlignment="1" applyProtection="1">
      <alignment horizontal="left" vertical="center" wrapText="1"/>
      <protection locked="0"/>
    </xf>
    <xf numFmtId="49" fontId="25" fillId="0" borderId="18" xfId="0" quotePrefix="1" applyNumberFormat="1" applyFont="1" applyFill="1" applyBorder="1" applyAlignment="1" applyProtection="1">
      <alignment horizontal="left" vertical="center" wrapText="1"/>
      <protection locked="0"/>
    </xf>
    <xf numFmtId="49" fontId="25" fillId="0" borderId="19" xfId="0" quotePrefix="1" applyNumberFormat="1" applyFont="1" applyFill="1" applyBorder="1" applyAlignment="1" applyProtection="1">
      <alignment horizontal="left" vertical="center" wrapText="1"/>
      <protection locked="0"/>
    </xf>
    <xf numFmtId="49" fontId="25" fillId="0" borderId="20" xfId="0" quotePrefix="1" applyNumberFormat="1" applyFont="1" applyFill="1" applyBorder="1" applyAlignment="1" applyProtection="1">
      <alignment horizontal="left" vertical="center" wrapText="1"/>
      <protection locked="0"/>
    </xf>
    <xf numFmtId="0" fontId="11" fillId="0" borderId="0" xfId="0" applyFont="1" applyAlignment="1" applyProtection="1">
      <alignment horizontal="center"/>
      <protection locked="0"/>
    </xf>
    <xf numFmtId="0" fontId="29" fillId="0" borderId="14" xfId="0" applyFont="1" applyBorder="1" applyAlignment="1" applyProtection="1">
      <alignment horizontal="center"/>
      <protection locked="0"/>
    </xf>
    <xf numFmtId="0" fontId="30" fillId="0" borderId="0" xfId="0" applyFont="1" applyAlignment="1" applyProtection="1">
      <alignment horizontal="center"/>
      <protection locked="0"/>
    </xf>
    <xf numFmtId="0" fontId="21" fillId="0" borderId="36" xfId="0"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10" fillId="6" borderId="21" xfId="0" applyFont="1" applyFill="1" applyBorder="1" applyAlignment="1">
      <alignment horizontal="left" vertical="center" wrapText="1"/>
    </xf>
    <xf numFmtId="0" fontId="12" fillId="6" borderId="21" xfId="0" applyFont="1" applyFill="1" applyBorder="1" applyAlignment="1">
      <alignment horizontal="left" vertical="center" wrapText="1"/>
    </xf>
    <xf numFmtId="39" fontId="11" fillId="0" borderId="52" xfId="1" applyNumberFormat="1" applyFont="1" applyFill="1" applyBorder="1" applyAlignment="1" applyProtection="1">
      <alignment horizontal="center" vertical="center" wrapText="1" readingOrder="1"/>
      <protection locked="0"/>
    </xf>
    <xf numFmtId="39" fontId="11" fillId="0" borderId="53" xfId="1" applyNumberFormat="1" applyFont="1" applyFill="1" applyBorder="1" applyAlignment="1" applyProtection="1">
      <alignment horizontal="center" vertical="center" wrapText="1" readingOrder="1"/>
      <protection locked="0"/>
    </xf>
    <xf numFmtId="9" fontId="11" fillId="0" borderId="24" xfId="2" applyFont="1" applyFill="1" applyBorder="1" applyAlignment="1" applyProtection="1">
      <alignment horizontal="center" vertical="center" wrapText="1" readingOrder="1"/>
    </xf>
    <xf numFmtId="9" fontId="11" fillId="0" borderId="25" xfId="2" applyFont="1" applyFill="1" applyBorder="1" applyAlignment="1" applyProtection="1">
      <alignment horizontal="center" vertical="center" wrapText="1" readingOrder="1"/>
    </xf>
    <xf numFmtId="0" fontId="9" fillId="0" borderId="49" xfId="0" applyFont="1" applyBorder="1" applyAlignment="1" applyProtection="1">
      <alignment horizontal="center" vertical="center" wrapText="1"/>
      <protection locked="0"/>
    </xf>
    <xf numFmtId="0" fontId="9" fillId="0" borderId="50" xfId="0" applyFont="1" applyBorder="1" applyAlignment="1" applyProtection="1">
      <alignment horizontal="center" vertical="center" wrapText="1"/>
      <protection locked="0"/>
    </xf>
    <xf numFmtId="0" fontId="9" fillId="0" borderId="51" xfId="0" applyFont="1" applyBorder="1" applyAlignment="1" applyProtection="1">
      <alignment horizontal="center" vertical="center" wrapText="1"/>
      <protection locked="0"/>
    </xf>
    <xf numFmtId="0" fontId="28" fillId="0" borderId="35" xfId="0" applyFont="1" applyBorder="1" applyAlignment="1" applyProtection="1">
      <alignment horizontal="left" vertical="center" wrapText="1"/>
      <protection locked="0"/>
    </xf>
    <xf numFmtId="0" fontId="28" fillId="0" borderId="36" xfId="0" applyFont="1" applyBorder="1" applyAlignment="1" applyProtection="1">
      <alignment horizontal="left" vertical="center" wrapText="1"/>
      <protection locked="0"/>
    </xf>
    <xf numFmtId="0" fontId="28" fillId="0" borderId="37" xfId="0" applyFont="1" applyBorder="1" applyAlignment="1" applyProtection="1">
      <alignment horizontal="left" vertical="center" wrapText="1"/>
      <protection locked="0"/>
    </xf>
    <xf numFmtId="0" fontId="28" fillId="0" borderId="16" xfId="0" applyFont="1" applyBorder="1" applyAlignment="1" applyProtection="1">
      <alignment horizontal="right" vertical="center" wrapText="1"/>
      <protection locked="0"/>
    </xf>
    <xf numFmtId="0" fontId="28" fillId="0" borderId="0" xfId="0" applyFont="1" applyAlignment="1" applyProtection="1">
      <alignment horizontal="right" vertical="center" wrapText="1"/>
      <protection locked="0"/>
    </xf>
    <xf numFmtId="0" fontId="24" fillId="0" borderId="0" xfId="0" applyFont="1" applyAlignment="1" applyProtection="1">
      <alignment vertical="center" wrapText="1"/>
      <protection locked="0"/>
    </xf>
    <xf numFmtId="0" fontId="24" fillId="0" borderId="17" xfId="0" applyFont="1" applyBorder="1" applyAlignment="1" applyProtection="1">
      <alignment vertical="center" wrapText="1"/>
      <protection locked="0"/>
    </xf>
    <xf numFmtId="0" fontId="24" fillId="0" borderId="0" xfId="0" applyFont="1" applyAlignment="1" applyProtection="1">
      <alignment vertical="top" wrapText="1"/>
      <protection locked="0"/>
    </xf>
    <xf numFmtId="0" fontId="24" fillId="0" borderId="17" xfId="0" applyFont="1" applyBorder="1" applyAlignment="1" applyProtection="1">
      <alignment vertical="top" wrapText="1"/>
      <protection locked="0"/>
    </xf>
    <xf numFmtId="0" fontId="28" fillId="0" borderId="16" xfId="0" applyFont="1" applyBorder="1" applyAlignment="1" applyProtection="1">
      <alignment horizontal="right" vertical="top" wrapText="1"/>
      <protection locked="0"/>
    </xf>
    <xf numFmtId="0" fontId="28" fillId="0" borderId="0" xfId="0" applyFont="1" applyAlignment="1" applyProtection="1">
      <alignment horizontal="right" vertical="top" wrapText="1"/>
      <protection locked="0"/>
    </xf>
  </cellXfs>
  <cellStyles count="3">
    <cellStyle name="Millares" xfId="1" builtinId="3"/>
    <cellStyle name="Normal" xfId="0" builtinId="0"/>
    <cellStyle name="Porcentaje" xfId="2" builtinId="5"/>
  </cellStyles>
  <dxfs count="75">
    <dxf>
      <font>
        <b val="0"/>
        <i val="0"/>
        <strike val="0"/>
        <condense val="0"/>
        <extend val="0"/>
        <outline val="0"/>
        <shadow val="0"/>
        <u val="none"/>
        <vertAlign val="baseline"/>
        <sz val="9"/>
        <color rgb="FFFF0000"/>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0" formatCode="General"/>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8"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8"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rgb="FFFF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rgb="FFFF0000"/>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0" formatCode="General"/>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8"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8"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rgb="FFFF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rgb="FFFF0000"/>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0" formatCode="General"/>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8"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8"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rgb="FFFF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rgb="FFFF0000"/>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0" formatCode="General"/>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8"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8"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rgb="FFFF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rgb="FFFF0000"/>
        <name val="Calibri"/>
        <scheme val="none"/>
      </font>
      <numFmt numFmtId="166"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0" formatCode="General"/>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8"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5"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5"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168"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rgb="FFFF0000"/>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rgb="FFFF0000"/>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xmlns="" id="{00000000-0008-0000-00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4" name="Imagen 2">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2">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4" name="Imagen 2">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5" name="Imagen 2">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2">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4" name="Imagen 2">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5" name="Imagen 2">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6" name="Imagen 2">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7" name="Imagen 2">
          <a:extLst>
            <a:ext uri="{FF2B5EF4-FFF2-40B4-BE49-F238E27FC236}">
              <a16:creationId xmlns:a16="http://schemas.microsoft.com/office/drawing/2014/main" xmlns="" id="{00000000-0008-0000-0200-000007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8" name="Imagen 2">
          <a:extLst>
            <a:ext uri="{FF2B5EF4-FFF2-40B4-BE49-F238E27FC236}">
              <a16:creationId xmlns:a16="http://schemas.microsoft.com/office/drawing/2014/main" xmlns="" id="{00000000-0008-0000-0200-000008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9" name="Imagen 2">
          <a:extLst>
            <a:ext uri="{FF2B5EF4-FFF2-40B4-BE49-F238E27FC236}">
              <a16:creationId xmlns:a16="http://schemas.microsoft.com/office/drawing/2014/main" xmlns="" id="{00000000-0008-0000-0200-000009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2">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4" name="Imagen 2">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5" name="Imagen 2">
          <a:extLst>
            <a:ext uri="{FF2B5EF4-FFF2-40B4-BE49-F238E27FC236}">
              <a16:creationId xmlns:a16="http://schemas.microsoft.com/office/drawing/2014/main" xmlns="" id="{00000000-0008-0000-0300-000005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6" name="Imagen 2">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7" name="Imagen 2">
          <a:extLst>
            <a:ext uri="{FF2B5EF4-FFF2-40B4-BE49-F238E27FC236}">
              <a16:creationId xmlns:a16="http://schemas.microsoft.com/office/drawing/2014/main" xmlns="" id="{00000000-0008-0000-0300-000007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8" name="Imagen 2">
          <a:extLst>
            <a:ext uri="{FF2B5EF4-FFF2-40B4-BE49-F238E27FC236}">
              <a16:creationId xmlns:a16="http://schemas.microsoft.com/office/drawing/2014/main" xmlns="" id="{00000000-0008-0000-0300-000008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9" name="Imagen 2">
          <a:extLst>
            <a:ext uri="{FF2B5EF4-FFF2-40B4-BE49-F238E27FC236}">
              <a16:creationId xmlns:a16="http://schemas.microsoft.com/office/drawing/2014/main" xmlns="" id="{00000000-0008-0000-0300-000009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10" name="Imagen 2">
          <a:extLst>
            <a:ext uri="{FF2B5EF4-FFF2-40B4-BE49-F238E27FC236}">
              <a16:creationId xmlns:a16="http://schemas.microsoft.com/office/drawing/2014/main" xmlns="" id="{00000000-0008-0000-0300-00000A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11" name="Imagen 2">
          <a:extLst>
            <a:ext uri="{FF2B5EF4-FFF2-40B4-BE49-F238E27FC236}">
              <a16:creationId xmlns:a16="http://schemas.microsoft.com/office/drawing/2014/main" xmlns="" id="{00000000-0008-0000-0300-00000B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12" name="Imagen 2">
          <a:extLst>
            <a:ext uri="{FF2B5EF4-FFF2-40B4-BE49-F238E27FC236}">
              <a16:creationId xmlns:a16="http://schemas.microsoft.com/office/drawing/2014/main" xmlns="" id="{00000000-0008-0000-0300-00000C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13" name="Imagen 2">
          <a:extLst>
            <a:ext uri="{FF2B5EF4-FFF2-40B4-BE49-F238E27FC236}">
              <a16:creationId xmlns:a16="http://schemas.microsoft.com/office/drawing/2014/main" xmlns="" id="{00000000-0008-0000-0300-00000D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14" name="Imagen 2">
          <a:extLst>
            <a:ext uri="{FF2B5EF4-FFF2-40B4-BE49-F238E27FC236}">
              <a16:creationId xmlns:a16="http://schemas.microsoft.com/office/drawing/2014/main" xmlns="" id="{00000000-0008-0000-0300-00000E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15" name="Imagen 2">
          <a:extLst>
            <a:ext uri="{FF2B5EF4-FFF2-40B4-BE49-F238E27FC236}">
              <a16:creationId xmlns:a16="http://schemas.microsoft.com/office/drawing/2014/main" xmlns="" id="{00000000-0008-0000-0300-00000F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16" name="Imagen 2">
          <a:extLst>
            <a:ext uri="{FF2B5EF4-FFF2-40B4-BE49-F238E27FC236}">
              <a16:creationId xmlns:a16="http://schemas.microsoft.com/office/drawing/2014/main" xmlns="" id="{00000000-0008-0000-0300-000010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17" name="Imagen 2">
          <a:extLst>
            <a:ext uri="{FF2B5EF4-FFF2-40B4-BE49-F238E27FC236}">
              <a16:creationId xmlns:a16="http://schemas.microsoft.com/office/drawing/2014/main" xmlns="" id="{00000000-0008-0000-0300-000011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18" name="Imagen 2">
          <a:extLst>
            <a:ext uri="{FF2B5EF4-FFF2-40B4-BE49-F238E27FC236}">
              <a16:creationId xmlns:a16="http://schemas.microsoft.com/office/drawing/2014/main" xmlns="" id="{00000000-0008-0000-0300-00001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19" name="Imagen 2">
          <a:extLst>
            <a:ext uri="{FF2B5EF4-FFF2-40B4-BE49-F238E27FC236}">
              <a16:creationId xmlns:a16="http://schemas.microsoft.com/office/drawing/2014/main" xmlns="" id="{00000000-0008-0000-0300-00001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20" name="Imagen 2">
          <a:extLst>
            <a:ext uri="{FF2B5EF4-FFF2-40B4-BE49-F238E27FC236}">
              <a16:creationId xmlns:a16="http://schemas.microsoft.com/office/drawing/2014/main" xmlns="" id="{00000000-0008-0000-0300-000014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21" name="Imagen 2">
          <a:extLst>
            <a:ext uri="{FF2B5EF4-FFF2-40B4-BE49-F238E27FC236}">
              <a16:creationId xmlns:a16="http://schemas.microsoft.com/office/drawing/2014/main" xmlns="" id="{00000000-0008-0000-0300-000015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22" name="Imagen 2">
          <a:extLst>
            <a:ext uri="{FF2B5EF4-FFF2-40B4-BE49-F238E27FC236}">
              <a16:creationId xmlns:a16="http://schemas.microsoft.com/office/drawing/2014/main" xmlns="" id="{00000000-0008-0000-0300-000016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23" name="Imagen 2">
          <a:extLst>
            <a:ext uri="{FF2B5EF4-FFF2-40B4-BE49-F238E27FC236}">
              <a16:creationId xmlns:a16="http://schemas.microsoft.com/office/drawing/2014/main" xmlns="" id="{00000000-0008-0000-0300-000017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24" name="Imagen 2">
          <a:extLst>
            <a:ext uri="{FF2B5EF4-FFF2-40B4-BE49-F238E27FC236}">
              <a16:creationId xmlns:a16="http://schemas.microsoft.com/office/drawing/2014/main" xmlns="" id="{00000000-0008-0000-0300-000018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25" name="Imagen 2">
          <a:extLst>
            <a:ext uri="{FF2B5EF4-FFF2-40B4-BE49-F238E27FC236}">
              <a16:creationId xmlns:a16="http://schemas.microsoft.com/office/drawing/2014/main" xmlns="" id="{00000000-0008-0000-0300-000019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2">
          <a:extLst>
            <a:ext uri="{FF2B5EF4-FFF2-40B4-BE49-F238E27FC236}">
              <a16:creationId xmlns:a16="http://schemas.microsoft.com/office/drawing/2014/main" xmlns="" id="{A6FC7687-EE1F-4E3C-8673-3610A59E5E7C}"/>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xmlns="" id="{31A7D8CA-0B2C-4EC6-9D09-8716A605F3A7}"/>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dicent/DEPTO.%20DE%20COSTOS%20Y%20PRESUPUESTOS/1%20PRESUPUESTOS%20NEY%20ARIAS%20LORA/8-PRESUPUESTO%20A&#209;O%202022/PERSIO/.Informe-de-Evaluacion-de-Metas-Fisicas-Financieras+-(Trimestre+Oct-Dic.+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TO TRIMESTRE 2021"/>
      <sheetName val="1ER TRIMESTRE 2022"/>
      <sheetName val="2DO TRIMESTRE 2022"/>
      <sheetName val="1er semestre 2022"/>
      <sheetName val="Hoja1"/>
      <sheetName val="3ER TRIMESTRE 2022"/>
      <sheetName val="4to Trimestre 2022"/>
      <sheetName val="2do Semestre 2022"/>
      <sheetName val="Año 2022"/>
      <sheetName val=""/>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2" name="Tabla13" displayName="Tabla13" ref="A28:J30" totalsRowShown="0" headerRowDxfId="74" dataDxfId="72" headerRowBorderDxfId="73" tableBorderDxfId="71" totalsRowBorderDxfId="70">
  <tableColumns count="10">
    <tableColumn id="1" name="Producto" dataDxfId="69"/>
    <tableColumn id="2" name="Indicador" dataDxfId="68"/>
    <tableColumn id="3" name="Física_x000a_(A)" dataDxfId="67"/>
    <tableColumn id="4" name="Financiera_x000a_(B)" dataDxfId="66"/>
    <tableColumn id="9" name="Física_x000a_(C)" dataDxfId="65"/>
    <tableColumn id="10" name="Financiera_x000a_(D)" dataDxfId="64"/>
    <tableColumn id="5" name="Física _x000a_(E)" dataDxfId="63"/>
    <tableColumn id="6" name="Financiera _x000a_ (F)" dataDxfId="62"/>
    <tableColumn id="7" name="Física _x000a_(%)_x000a_ G=E/C" dataDxfId="61">
      <calculatedColumnFormula>Tabla13[[#This Row],[Física 
(E)]]/Tabla13[[#This Row],[Física
(C)]]</calculatedColumnFormula>
    </tableColumn>
    <tableColumn id="8" name="Financiero _x000a_(%) _x000a_H=F/D" dataDxfId="60">
      <calculatedColumnFormula>IF(H29&gt;0,H29/F29,0)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3" name="Tabla134" displayName="Tabla134" ref="A28:J30" totalsRowShown="0" headerRowDxfId="59" dataDxfId="57" headerRowBorderDxfId="58" tableBorderDxfId="56" totalsRowBorderDxfId="55">
  <tableColumns count="10">
    <tableColumn id="1" name="Producto" dataDxfId="54"/>
    <tableColumn id="2" name="Indicador" dataDxfId="53"/>
    <tableColumn id="3" name="Física_x000a_(A)" dataDxfId="52"/>
    <tableColumn id="4" name="Financiera_x000a_(B)" dataDxfId="51"/>
    <tableColumn id="9" name="Física_x000a_(C)" dataDxfId="50"/>
    <tableColumn id="10" name="Financiera_x000a_(D)" dataDxfId="49"/>
    <tableColumn id="5" name="Física _x000a_(E)" dataDxfId="48"/>
    <tableColumn id="6" name="Financiera _x000a_ (F)" dataDxfId="47"/>
    <tableColumn id="7" name="Física _x000a_(%)_x000a_ G=E/C" dataDxfId="46">
      <calculatedColumnFormula>Tabla134[[#This Row],[Física 
(E)]]/Tabla134[[#This Row],[Física
(C)]]</calculatedColumnFormula>
    </tableColumn>
    <tableColumn id="8" name="Financiero _x000a_(%) _x000a_H=F/D" dataDxfId="45">
      <calculatedColumnFormula>IF(H29&gt;0,H29/F29,0)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4" name="Tabla13425" displayName="Tabla13425" ref="A28:J30" totalsRowShown="0" headerRowDxfId="44" dataDxfId="42" headerRowBorderDxfId="43" tableBorderDxfId="41" totalsRowBorderDxfId="40">
  <tableColumns count="10">
    <tableColumn id="1" name="Producto" dataDxfId="39"/>
    <tableColumn id="2" name="Indicador" dataDxfId="38"/>
    <tableColumn id="3" name="Física_x000a_(A)" dataDxfId="37"/>
    <tableColumn id="4" name="Financiera_x000a_(B)" dataDxfId="36"/>
    <tableColumn id="9" name="Física_x000a_(C)" dataDxfId="35"/>
    <tableColumn id="10" name="Financiera_x000a_(D)" dataDxfId="34"/>
    <tableColumn id="5" name="Física _x000a_(E)" dataDxfId="33"/>
    <tableColumn id="6" name="Financiera _x000a_ (F)" dataDxfId="32"/>
    <tableColumn id="7" name="Física _x000a_(%)_x000a_ G=E/C" dataDxfId="31">
      <calculatedColumnFormula>IF(G29&gt;0,G29/E29,0)</calculatedColumnFormula>
    </tableColumn>
    <tableColumn id="8" name="Financiero _x000a_(%) _x000a_H=F/D" dataDxfId="30">
      <calculatedColumnFormula>IF(H29&gt;0,H29/F29,0)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1" name="Tabla134252" displayName="Tabla134252" ref="A28:J30" totalsRowShown="0" headerRowDxfId="29" dataDxfId="27" headerRowBorderDxfId="28" tableBorderDxfId="26" totalsRowBorderDxfId="25">
  <tableColumns count="10">
    <tableColumn id="1" name="Producto" dataDxfId="24"/>
    <tableColumn id="2" name="Indicador" dataDxfId="23"/>
    <tableColumn id="3" name="Física_x000a_(A)" dataDxfId="22"/>
    <tableColumn id="4" name="Financiera_x000a_(B)" dataDxfId="21"/>
    <tableColumn id="9" name="Física_x000a_(C)" dataDxfId="20"/>
    <tableColumn id="10" name="Financiera_x000a_(D)" dataDxfId="19"/>
    <tableColumn id="5" name="Física _x000a_(E)" dataDxfId="18"/>
    <tableColumn id="6" name="Financiera _x000a_ (F)" dataDxfId="17"/>
    <tableColumn id="7" name="Física _x000a_(%)_x000a_ G=E/C" dataDxfId="16">
      <calculatedColumnFormula>IF(G29&gt;0,G29/E29,0)</calculatedColumnFormula>
    </tableColumn>
    <tableColumn id="8" name="Financiero _x000a_(%) _x000a_H=F/D" dataDxfId="15">
      <calculatedColumnFormula>IF(H29&gt;0,H29/F29,0)</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8" name="Tabla1329" displayName="Tabla1329"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Tabla1329[[#This Row],[Física 
(E)]]/Tabla1329[[#This Row],[Física
(C)]]</calculatedColumnFormula>
    </tableColumn>
    <tableColumn id="8"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opLeftCell="A28" workbookViewId="0">
      <selection activeCell="B10" sqref="B10:J10"/>
    </sheetView>
  </sheetViews>
  <sheetFormatPr baseColWidth="10" defaultRowHeight="15" x14ac:dyDescent="0.25"/>
  <cols>
    <col min="1" max="1" width="23" style="6" customWidth="1"/>
    <col min="2" max="3" width="12" style="6" customWidth="1"/>
    <col min="4" max="4" width="13.28515625" style="6" bestFit="1" customWidth="1"/>
    <col min="5" max="7" width="12" style="6" customWidth="1"/>
    <col min="8" max="8" width="15.140625" style="6" bestFit="1" customWidth="1"/>
    <col min="9" max="10" width="12" style="6" customWidth="1"/>
    <col min="11" max="11" width="11.42578125" style="6"/>
    <col min="13" max="13" width="15.140625" bestFit="1" customWidth="1"/>
    <col min="14" max="14" width="14.140625" bestFit="1" customWidth="1"/>
  </cols>
  <sheetData>
    <row r="1" spans="1:11" ht="21.75" customHeight="1" thickBot="1" x14ac:dyDescent="0.3">
      <c r="A1" s="12"/>
      <c r="B1" s="75" t="s">
        <v>69</v>
      </c>
      <c r="C1" s="76"/>
      <c r="D1" s="76"/>
      <c r="E1" s="76"/>
      <c r="F1" s="76"/>
      <c r="G1" s="76"/>
      <c r="H1" s="76"/>
      <c r="I1" s="76"/>
      <c r="J1" s="77"/>
      <c r="K1" s="1"/>
    </row>
    <row r="2" spans="1:11" ht="21.75" customHeight="1" thickBot="1" x14ac:dyDescent="0.3">
      <c r="A2" s="13"/>
      <c r="B2" s="78" t="s">
        <v>0</v>
      </c>
      <c r="C2" s="79"/>
      <c r="D2" s="78" t="s">
        <v>1</v>
      </c>
      <c r="E2" s="80"/>
      <c r="F2" s="80"/>
      <c r="G2" s="80"/>
      <c r="H2" s="79"/>
      <c r="I2" s="2" t="s">
        <v>2</v>
      </c>
      <c r="J2" s="3" t="s">
        <v>3</v>
      </c>
      <c r="K2" s="1"/>
    </row>
    <row r="3" spans="1:11" ht="21.75" customHeight="1" thickBot="1" x14ac:dyDescent="0.3">
      <c r="A3" s="14"/>
      <c r="B3" s="81" t="s">
        <v>4</v>
      </c>
      <c r="C3" s="82"/>
      <c r="D3" s="83" t="s">
        <v>54</v>
      </c>
      <c r="E3" s="84"/>
      <c r="F3" s="84"/>
      <c r="G3" s="84"/>
      <c r="H3" s="85"/>
      <c r="I3" s="18">
        <v>44470</v>
      </c>
      <c r="J3" s="19">
        <v>1</v>
      </c>
      <c r="K3" s="1"/>
    </row>
    <row r="4" spans="1:11" x14ac:dyDescent="0.25">
      <c r="A4" s="86"/>
      <c r="B4" s="87"/>
      <c r="C4" s="87"/>
      <c r="D4" s="87"/>
      <c r="E4" s="87"/>
      <c r="F4" s="87"/>
      <c r="G4" s="87"/>
      <c r="H4" s="87"/>
      <c r="I4" s="87"/>
      <c r="J4" s="88"/>
      <c r="K4" s="1"/>
    </row>
    <row r="5" spans="1:11" ht="3" customHeight="1" x14ac:dyDescent="0.25">
      <c r="A5" s="66"/>
      <c r="B5" s="67"/>
      <c r="C5" s="67"/>
      <c r="D5" s="67"/>
      <c r="E5" s="67"/>
      <c r="F5" s="67"/>
      <c r="G5" s="67"/>
      <c r="H5" s="67"/>
      <c r="I5" s="67"/>
      <c r="J5" s="68"/>
      <c r="K5" s="1"/>
    </row>
    <row r="6" spans="1:11" ht="15.75" x14ac:dyDescent="0.25">
      <c r="A6" s="69" t="s">
        <v>5</v>
      </c>
      <c r="B6" s="70"/>
      <c r="C6" s="70"/>
      <c r="D6" s="70"/>
      <c r="E6" s="70"/>
      <c r="F6" s="70"/>
      <c r="G6" s="70"/>
      <c r="H6" s="70"/>
      <c r="I6" s="70"/>
      <c r="J6" s="71"/>
      <c r="K6" s="1"/>
    </row>
    <row r="7" spans="1:11" ht="15.75" x14ac:dyDescent="0.25">
      <c r="A7" s="72" t="s">
        <v>6</v>
      </c>
      <c r="B7" s="73"/>
      <c r="C7" s="73"/>
      <c r="D7" s="73"/>
      <c r="E7" s="73"/>
      <c r="F7" s="73"/>
      <c r="G7" s="73"/>
      <c r="H7" s="73"/>
      <c r="I7" s="73"/>
      <c r="J7" s="74"/>
      <c r="K7" s="1"/>
    </row>
    <row r="8" spans="1:11" ht="15" customHeight="1" x14ac:dyDescent="0.25">
      <c r="A8" s="4" t="s">
        <v>7</v>
      </c>
      <c r="B8" s="89" t="s">
        <v>52</v>
      </c>
      <c r="C8" s="90"/>
      <c r="D8" s="90"/>
      <c r="E8" s="90"/>
      <c r="F8" s="90"/>
      <c r="G8" s="90"/>
      <c r="H8" s="90"/>
      <c r="I8" s="90"/>
      <c r="J8" s="91"/>
      <c r="K8" s="1"/>
    </row>
    <row r="9" spans="1:11" ht="15" customHeight="1" x14ac:dyDescent="0.25">
      <c r="A9" s="15" t="s">
        <v>36</v>
      </c>
      <c r="B9" s="89" t="s">
        <v>51</v>
      </c>
      <c r="C9" s="90"/>
      <c r="D9" s="90"/>
      <c r="E9" s="90"/>
      <c r="F9" s="90"/>
      <c r="G9" s="90"/>
      <c r="H9" s="90"/>
      <c r="I9" s="90"/>
      <c r="J9" s="91"/>
      <c r="K9" s="1"/>
    </row>
    <row r="10" spans="1:11" ht="15" customHeight="1" x14ac:dyDescent="0.25">
      <c r="A10" s="15" t="s">
        <v>37</v>
      </c>
      <c r="B10" s="128" t="s">
        <v>57</v>
      </c>
      <c r="C10" s="129"/>
      <c r="D10" s="129"/>
      <c r="E10" s="129"/>
      <c r="F10" s="129"/>
      <c r="G10" s="129"/>
      <c r="H10" s="129"/>
      <c r="I10" s="129"/>
      <c r="J10" s="130"/>
      <c r="K10" s="1"/>
    </row>
    <row r="11" spans="1:11" ht="42" customHeight="1" x14ac:dyDescent="0.25">
      <c r="A11" s="20" t="s">
        <v>8</v>
      </c>
      <c r="B11" s="92" t="s">
        <v>58</v>
      </c>
      <c r="C11" s="93"/>
      <c r="D11" s="93"/>
      <c r="E11" s="93"/>
      <c r="F11" s="93"/>
      <c r="G11" s="93"/>
      <c r="H11" s="93"/>
      <c r="I11" s="93"/>
      <c r="J11" s="94"/>
    </row>
    <row r="12" spans="1:11" ht="34.5" customHeight="1" x14ac:dyDescent="0.25">
      <c r="A12" s="20" t="s">
        <v>9</v>
      </c>
      <c r="B12" s="92" t="s">
        <v>59</v>
      </c>
      <c r="C12" s="93"/>
      <c r="D12" s="93"/>
      <c r="E12" s="93"/>
      <c r="F12" s="93"/>
      <c r="G12" s="93"/>
      <c r="H12" s="93"/>
      <c r="I12" s="93"/>
      <c r="J12" s="94"/>
    </row>
    <row r="13" spans="1:11" ht="15.75" x14ac:dyDescent="0.25">
      <c r="A13" s="95" t="s">
        <v>10</v>
      </c>
      <c r="B13" s="96"/>
      <c r="C13" s="96"/>
      <c r="D13" s="96"/>
      <c r="E13" s="96"/>
      <c r="F13" s="96"/>
      <c r="G13" s="96"/>
      <c r="H13" s="96"/>
      <c r="I13" s="96"/>
      <c r="J13" s="97"/>
    </row>
    <row r="14" spans="1:11" ht="28.5" customHeight="1" x14ac:dyDescent="0.25">
      <c r="A14" s="4" t="s">
        <v>11</v>
      </c>
      <c r="B14" s="16">
        <v>2</v>
      </c>
      <c r="C14" s="63" t="s">
        <v>56</v>
      </c>
      <c r="D14" s="64"/>
      <c r="E14" s="64"/>
      <c r="F14" s="64"/>
      <c r="G14" s="64"/>
      <c r="H14" s="64"/>
      <c r="I14" s="64"/>
      <c r="J14" s="65"/>
    </row>
    <row r="15" spans="1:11" ht="26.25" customHeight="1" x14ac:dyDescent="0.25">
      <c r="A15" s="4" t="s">
        <v>12</v>
      </c>
      <c r="B15" s="7">
        <v>2.2000000000000002</v>
      </c>
      <c r="C15" s="63" t="str">
        <f>IFERROR(VLOOKUP(B15,'[1]Validacion datos'!A8:B26,2,FALSE),"")</f>
        <v>Salud y seguridad social integral</v>
      </c>
      <c r="D15" s="64"/>
      <c r="E15" s="64"/>
      <c r="F15" s="64"/>
      <c r="G15" s="64"/>
      <c r="H15" s="64"/>
      <c r="I15" s="64"/>
      <c r="J15" s="65"/>
    </row>
    <row r="16" spans="1:11" ht="32.25" customHeight="1" x14ac:dyDescent="0.25">
      <c r="A16" s="4" t="s">
        <v>13</v>
      </c>
      <c r="B16" s="7" t="s">
        <v>50</v>
      </c>
      <c r="C16" s="98" t="str">
        <f>IFERROR(VLOOKUP(B16,'[1]Validacion datos'!D8:E64,2,FALSE),"")</f>
        <v>Garantizar el derecho de la población al acceso a un modelo de atención integral, con calidad y calidez, que privilegie la promoción de la salud y la prevención de la enfermedad, mediante la consolidación del Sistema Nacional de Salud</v>
      </c>
      <c r="D16" s="99"/>
      <c r="E16" s="99"/>
      <c r="F16" s="99"/>
      <c r="G16" s="99"/>
      <c r="H16" s="99"/>
      <c r="I16" s="99"/>
      <c r="J16" s="100"/>
    </row>
    <row r="17" spans="1:14" ht="15.75" x14ac:dyDescent="0.25">
      <c r="A17" s="101" t="s">
        <v>14</v>
      </c>
      <c r="B17" s="102"/>
      <c r="C17" s="102"/>
      <c r="D17" s="102"/>
      <c r="E17" s="102"/>
      <c r="F17" s="102"/>
      <c r="G17" s="102"/>
      <c r="H17" s="102"/>
      <c r="I17" s="102"/>
      <c r="J17" s="103"/>
    </row>
    <row r="18" spans="1:14" ht="29.25" customHeight="1" x14ac:dyDescent="0.25">
      <c r="A18" s="20" t="s">
        <v>15</v>
      </c>
      <c r="B18" s="104" t="s">
        <v>60</v>
      </c>
      <c r="C18" s="105"/>
      <c r="D18" s="105"/>
      <c r="E18" s="105"/>
      <c r="F18" s="105"/>
      <c r="G18" s="105"/>
      <c r="H18" s="105"/>
      <c r="I18" s="105"/>
      <c r="J18" s="106"/>
    </row>
    <row r="19" spans="1:14" ht="33.75" customHeight="1" x14ac:dyDescent="0.25">
      <c r="A19" s="21" t="s">
        <v>16</v>
      </c>
      <c r="B19" s="104" t="s">
        <v>64</v>
      </c>
      <c r="C19" s="105"/>
      <c r="D19" s="105"/>
      <c r="E19" s="105"/>
      <c r="F19" s="105"/>
      <c r="G19" s="105"/>
      <c r="H19" s="105"/>
      <c r="I19" s="105"/>
      <c r="J19" s="106"/>
    </row>
    <row r="20" spans="1:14" ht="28.5" customHeight="1" x14ac:dyDescent="0.25">
      <c r="A20" s="21" t="s">
        <v>17</v>
      </c>
      <c r="B20" s="104" t="s">
        <v>61</v>
      </c>
      <c r="C20" s="105"/>
      <c r="D20" s="105"/>
      <c r="E20" s="105"/>
      <c r="F20" s="105"/>
      <c r="G20" s="105"/>
      <c r="H20" s="105"/>
      <c r="I20" s="105"/>
      <c r="J20" s="106"/>
    </row>
    <row r="21" spans="1:14" ht="25.5" customHeight="1" x14ac:dyDescent="0.25">
      <c r="A21" s="21" t="s">
        <v>38</v>
      </c>
      <c r="B21" s="104" t="s">
        <v>66</v>
      </c>
      <c r="C21" s="105"/>
      <c r="D21" s="105"/>
      <c r="E21" s="105"/>
      <c r="F21" s="105"/>
      <c r="G21" s="105"/>
      <c r="H21" s="105"/>
      <c r="I21" s="105"/>
      <c r="J21" s="106"/>
      <c r="K21" s="1"/>
    </row>
    <row r="22" spans="1:14" ht="15.75" x14ac:dyDescent="0.25">
      <c r="A22" s="95" t="s">
        <v>18</v>
      </c>
      <c r="B22" s="96"/>
      <c r="C22" s="96"/>
      <c r="D22" s="96"/>
      <c r="E22" s="96"/>
      <c r="F22" s="96"/>
      <c r="G22" s="96"/>
      <c r="H22" s="96"/>
      <c r="I22" s="96"/>
      <c r="J22" s="97"/>
    </row>
    <row r="23" spans="1:14" ht="15.75" x14ac:dyDescent="0.25">
      <c r="A23" s="107" t="s">
        <v>19</v>
      </c>
      <c r="B23" s="108"/>
      <c r="C23" s="108"/>
      <c r="D23" s="108"/>
      <c r="E23" s="108"/>
      <c r="F23" s="108"/>
      <c r="G23" s="108"/>
      <c r="H23" s="108"/>
      <c r="I23" s="108"/>
      <c r="J23" s="109"/>
      <c r="K23" s="1"/>
    </row>
    <row r="24" spans="1:14" ht="15" customHeight="1" x14ac:dyDescent="0.25">
      <c r="A24" s="110" t="s">
        <v>20</v>
      </c>
      <c r="B24" s="111"/>
      <c r="C24" s="112" t="s">
        <v>21</v>
      </c>
      <c r="D24" s="114"/>
      <c r="E24" s="114"/>
      <c r="F24" s="114" t="s">
        <v>22</v>
      </c>
      <c r="G24" s="114"/>
      <c r="H24" s="111"/>
      <c r="I24" s="112" t="s">
        <v>23</v>
      </c>
      <c r="J24" s="113"/>
    </row>
    <row r="25" spans="1:14" x14ac:dyDescent="0.25">
      <c r="A25" s="136">
        <v>919958447</v>
      </c>
      <c r="B25" s="120"/>
      <c r="C25" s="118">
        <v>1009494148.8</v>
      </c>
      <c r="D25" s="119"/>
      <c r="E25" s="120"/>
      <c r="F25" s="118">
        <v>974861</v>
      </c>
      <c r="G25" s="119"/>
      <c r="H25" s="120"/>
      <c r="I25" s="137">
        <f>F25/C25</f>
        <v>9.6569257103553416E-4</v>
      </c>
      <c r="J25" s="138"/>
      <c r="K25" s="25"/>
      <c r="L25" s="26"/>
      <c r="M25" s="27"/>
      <c r="N25" s="28"/>
    </row>
    <row r="26" spans="1:14" ht="15.75" x14ac:dyDescent="0.25">
      <c r="A26" s="139" t="s">
        <v>24</v>
      </c>
      <c r="B26" s="140"/>
      <c r="C26" s="140"/>
      <c r="D26" s="140"/>
      <c r="E26" s="140"/>
      <c r="F26" s="140"/>
      <c r="G26" s="140"/>
      <c r="H26" s="140"/>
      <c r="I26" s="140"/>
      <c r="J26" s="141"/>
      <c r="K26" s="29"/>
      <c r="N26" s="27"/>
    </row>
    <row r="27" spans="1:14" ht="15" customHeight="1" x14ac:dyDescent="0.25">
      <c r="A27" s="5"/>
      <c r="B27"/>
      <c r="C27" s="115" t="s">
        <v>49</v>
      </c>
      <c r="D27" s="116"/>
      <c r="E27" s="115" t="s">
        <v>53</v>
      </c>
      <c r="F27" s="116"/>
      <c r="G27" s="115" t="s">
        <v>55</v>
      </c>
      <c r="H27" s="116"/>
      <c r="I27" s="115" t="s">
        <v>25</v>
      </c>
      <c r="J27" s="117"/>
    </row>
    <row r="28" spans="1:14" ht="38.25" x14ac:dyDescent="0.25">
      <c r="A28" s="8" t="s">
        <v>26</v>
      </c>
      <c r="B28" s="9" t="s">
        <v>27</v>
      </c>
      <c r="C28" s="9" t="s">
        <v>39</v>
      </c>
      <c r="D28" s="9" t="s">
        <v>40</v>
      </c>
      <c r="E28" s="9" t="s">
        <v>43</v>
      </c>
      <c r="F28" s="9" t="s">
        <v>44</v>
      </c>
      <c r="G28" s="9" t="s">
        <v>45</v>
      </c>
      <c r="H28" s="9" t="s">
        <v>46</v>
      </c>
      <c r="I28" s="9" t="s">
        <v>47</v>
      </c>
      <c r="J28" s="10" t="s">
        <v>48</v>
      </c>
    </row>
    <row r="29" spans="1:14" ht="147.75" customHeight="1" x14ac:dyDescent="0.25">
      <c r="A29" s="30" t="s">
        <v>62</v>
      </c>
      <c r="B29" s="30" t="s">
        <v>63</v>
      </c>
      <c r="C29" s="31">
        <v>724529</v>
      </c>
      <c r="D29" s="31">
        <v>1009494148.8</v>
      </c>
      <c r="E29" s="31">
        <v>195623</v>
      </c>
      <c r="F29" s="31">
        <v>248388781</v>
      </c>
      <c r="G29" s="31">
        <v>179444</v>
      </c>
      <c r="H29" s="32">
        <v>280719335.26999998</v>
      </c>
      <c r="I29" s="33">
        <f>IF(G29&gt;0,G29/E29,0)</f>
        <v>0.91729500109905282</v>
      </c>
      <c r="J29" s="33">
        <f>IF(H29&gt;0,H29/F29,0)</f>
        <v>1.130161089159659</v>
      </c>
    </row>
    <row r="30" spans="1:14" x14ac:dyDescent="0.25">
      <c r="A30" s="23"/>
      <c r="B30" s="24"/>
      <c r="C30" s="34">
        <f t="shared" ref="C30:H30" si="0">C29</f>
        <v>724529</v>
      </c>
      <c r="D30" s="34">
        <f t="shared" si="0"/>
        <v>1009494148.8</v>
      </c>
      <c r="E30" s="34">
        <f t="shared" si="0"/>
        <v>195623</v>
      </c>
      <c r="F30" s="34">
        <f t="shared" si="0"/>
        <v>248388781</v>
      </c>
      <c r="G30" s="34">
        <f t="shared" si="0"/>
        <v>179444</v>
      </c>
      <c r="H30" s="34">
        <f t="shared" si="0"/>
        <v>280719335.26999998</v>
      </c>
      <c r="I30" s="33">
        <v>0.9173</v>
      </c>
      <c r="J30" s="35">
        <f>IF(H30&gt;0,H30/F30,0)</f>
        <v>1.130161089159659</v>
      </c>
    </row>
    <row r="31" spans="1:14" ht="15.75" x14ac:dyDescent="0.25">
      <c r="A31" s="69" t="s">
        <v>28</v>
      </c>
      <c r="B31" s="70"/>
      <c r="C31" s="70"/>
      <c r="D31" s="70"/>
      <c r="E31" s="70"/>
      <c r="F31" s="70"/>
      <c r="G31" s="70"/>
      <c r="H31" s="70"/>
      <c r="I31" s="70"/>
      <c r="J31" s="71"/>
    </row>
    <row r="32" spans="1:14" ht="15.75" x14ac:dyDescent="0.25">
      <c r="A32" s="72" t="s">
        <v>29</v>
      </c>
      <c r="B32" s="73"/>
      <c r="C32" s="73"/>
      <c r="D32" s="73"/>
      <c r="E32" s="73"/>
      <c r="F32" s="73"/>
      <c r="G32" s="73"/>
      <c r="H32" s="73"/>
      <c r="I32" s="73"/>
      <c r="J32" s="74"/>
      <c r="K32" s="1"/>
    </row>
    <row r="33" spans="1:11" ht="15" customHeight="1" x14ac:dyDescent="0.25">
      <c r="A33" s="11" t="s">
        <v>30</v>
      </c>
      <c r="B33" s="131" t="s">
        <v>65</v>
      </c>
      <c r="C33" s="131"/>
      <c r="D33" s="131"/>
      <c r="E33" s="131"/>
      <c r="F33" s="131"/>
      <c r="G33" s="131"/>
      <c r="H33" s="131"/>
      <c r="I33" s="131"/>
      <c r="J33" s="132"/>
    </row>
    <row r="34" spans="1:11" ht="30" customHeight="1" x14ac:dyDescent="0.25">
      <c r="A34" s="11" t="s">
        <v>31</v>
      </c>
      <c r="B34" s="104" t="s">
        <v>64</v>
      </c>
      <c r="C34" s="105"/>
      <c r="D34" s="105"/>
      <c r="E34" s="105"/>
      <c r="F34" s="105"/>
      <c r="G34" s="105"/>
      <c r="H34" s="105"/>
      <c r="I34" s="105"/>
      <c r="J34" s="106"/>
    </row>
    <row r="35" spans="1:11" ht="244.5" customHeight="1" x14ac:dyDescent="0.25">
      <c r="A35" s="22" t="s">
        <v>32</v>
      </c>
      <c r="B35" s="104" t="s">
        <v>67</v>
      </c>
      <c r="C35" s="105"/>
      <c r="D35" s="105"/>
      <c r="E35" s="105"/>
      <c r="F35" s="105"/>
      <c r="G35" s="105"/>
      <c r="H35" s="105"/>
      <c r="I35" s="105"/>
      <c r="J35" s="106"/>
    </row>
    <row r="36" spans="1:11" ht="141.75" customHeight="1" x14ac:dyDescent="0.25">
      <c r="A36" s="22" t="s">
        <v>33</v>
      </c>
      <c r="B36" s="133" t="s">
        <v>68</v>
      </c>
      <c r="C36" s="134"/>
      <c r="D36" s="134"/>
      <c r="E36" s="134"/>
      <c r="F36" s="134"/>
      <c r="G36" s="134"/>
      <c r="H36" s="134"/>
      <c r="I36" s="134"/>
      <c r="J36" s="135"/>
    </row>
    <row r="37" spans="1:11" ht="15.75" x14ac:dyDescent="0.25">
      <c r="A37" s="69" t="s">
        <v>34</v>
      </c>
      <c r="B37" s="70"/>
      <c r="C37" s="70"/>
      <c r="D37" s="70"/>
      <c r="E37" s="70"/>
      <c r="F37" s="70"/>
      <c r="G37" s="70"/>
      <c r="H37" s="70"/>
      <c r="I37" s="70"/>
      <c r="J37" s="71"/>
    </row>
    <row r="38" spans="1:11" ht="15.75" customHeight="1" x14ac:dyDescent="0.25">
      <c r="A38" s="121" t="s">
        <v>35</v>
      </c>
      <c r="B38" s="122"/>
      <c r="C38" s="122"/>
      <c r="D38" s="122"/>
      <c r="E38" s="122"/>
      <c r="F38" s="122"/>
      <c r="G38" s="122"/>
      <c r="H38" s="122"/>
      <c r="I38" s="122"/>
      <c r="J38" s="123"/>
      <c r="K38" s="1"/>
    </row>
    <row r="39" spans="1:11" ht="27.75" customHeight="1" x14ac:dyDescent="0.25">
      <c r="A39" s="124" t="s">
        <v>41</v>
      </c>
      <c r="B39" s="125"/>
      <c r="C39" s="125"/>
      <c r="D39" s="125"/>
      <c r="E39" s="125"/>
      <c r="F39" s="125"/>
      <c r="G39" s="125"/>
      <c r="H39" s="125"/>
      <c r="I39" s="125"/>
      <c r="J39" s="126"/>
    </row>
    <row r="40" spans="1:11" x14ac:dyDescent="0.25">
      <c r="A40" s="17"/>
      <c r="B40" s="17"/>
      <c r="C40" s="17"/>
      <c r="D40" s="17"/>
      <c r="E40" s="17"/>
      <c r="F40" s="17"/>
      <c r="G40" s="17"/>
      <c r="H40" s="17"/>
      <c r="I40" s="17"/>
      <c r="J40" s="17"/>
    </row>
    <row r="41" spans="1:11" ht="30.75" customHeight="1" x14ac:dyDescent="0.25">
      <c r="A41" s="127" t="s">
        <v>42</v>
      </c>
      <c r="B41" s="127"/>
      <c r="C41" s="127"/>
      <c r="D41" s="127"/>
      <c r="E41" s="127"/>
      <c r="F41" s="127"/>
      <c r="G41" s="127"/>
      <c r="H41" s="127"/>
      <c r="I41" s="127"/>
      <c r="J41" s="127"/>
    </row>
  </sheetData>
  <mergeCells count="48">
    <mergeCell ref="A37:J37"/>
    <mergeCell ref="A38:J38"/>
    <mergeCell ref="A39:J39"/>
    <mergeCell ref="A41:J41"/>
    <mergeCell ref="B9:J9"/>
    <mergeCell ref="B10:J10"/>
    <mergeCell ref="B21:J21"/>
    <mergeCell ref="A31:J31"/>
    <mergeCell ref="A32:J32"/>
    <mergeCell ref="B33:J33"/>
    <mergeCell ref="B34:J34"/>
    <mergeCell ref="B35:J35"/>
    <mergeCell ref="B36:J36"/>
    <mergeCell ref="A25:B25"/>
    <mergeCell ref="I25:J25"/>
    <mergeCell ref="A26:J26"/>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2" type="noConversion"/>
  <dataValidations count="15">
    <dataValidation allowBlank="1" showInputMessage="1" showErrorMessage="1" prompt="Monto ejecutado en el trimestre" sqref="H28"/>
    <dataValidation allowBlank="1" showInputMessage="1" showErrorMessage="1" prompt="Meta alcanzada en el trimestre" sqref="G28"/>
    <dataValidation allowBlank="1" showInputMessage="1" showErrorMessage="1" prompt="Monto presupuestado para el producto" sqref="F28 C30:I30 D28"/>
    <dataValidation allowBlank="1" showInputMessage="1" showErrorMessage="1" prompt="Meta anual del indicador" sqref="E28 C28"/>
    <dataValidation allowBlank="1" showInputMessage="1" showErrorMessage="1" prompt="Nombre del indicador" sqref="B28 B30"/>
    <dataValidation allowBlank="1" showInputMessage="1" showErrorMessage="1" prompt="Nombre de cada producto" sqref="A28 A30"/>
    <dataValidation allowBlank="1" showInputMessage="1" showErrorMessage="1" prompt="¿En qué consiste el programa?" sqref="B19:J19 B34:J34"/>
    <dataValidation allowBlank="1" showInputMessage="1" showErrorMessage="1" prompt="Presupuesto del programa" sqref="A25:C25 F25"/>
    <dataValidation allowBlank="1" showInputMessage="1" showErrorMessage="1" prompt="Oportunidades de mejora identificadas" sqref="A39:J40"/>
    <dataValidation allowBlank="1" showInputMessage="1" showErrorMessage="1" prompt="De existir desvío, explicar razones." sqref="B36:J36"/>
    <dataValidation allowBlank="1" showInputMessage="1" showErrorMessage="1" prompt="1. Describir lo plasmado en el presupuesto_x000a_2. Describir lo alcanzado en términos financieros y de producción " sqref="B35:J35"/>
    <dataValidation allowBlank="1" showInputMessage="1" showErrorMessage="1" prompt="Nombre del producto" sqref="B33:J33 A29:H29"/>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51181102362204722" right="0.23622047244094491" top="0.74803149606299213" bottom="0.74803149606299213" header="0.31496062992125984" footer="0.31496062992125984"/>
  <pageSetup scale="95"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view="pageBreakPreview" topLeftCell="A31" zoomScale="96" zoomScaleSheetLayoutView="96" workbookViewId="0">
      <selection activeCell="B35" sqref="B35:J35"/>
    </sheetView>
  </sheetViews>
  <sheetFormatPr baseColWidth="10" defaultColWidth="14.85546875" defaultRowHeight="15" x14ac:dyDescent="0.25"/>
  <cols>
    <col min="1" max="1" width="23.5703125" style="6" bestFit="1" customWidth="1"/>
    <col min="2" max="2" width="14.42578125" style="6" bestFit="1" customWidth="1"/>
    <col min="3" max="3" width="9.140625" style="6" bestFit="1" customWidth="1"/>
    <col min="4" max="4" width="13.85546875" style="6" bestFit="1" customWidth="1"/>
    <col min="5" max="5" width="9.140625" style="6" bestFit="1" customWidth="1"/>
    <col min="6" max="6" width="12.140625" style="6" bestFit="1" customWidth="1"/>
    <col min="7" max="7" width="9.140625" style="6" bestFit="1" customWidth="1"/>
    <col min="8" max="8" width="15.7109375" style="6" bestFit="1" customWidth="1"/>
    <col min="9" max="9" width="11.28515625" style="6" bestFit="1" customWidth="1"/>
    <col min="10" max="10" width="9.42578125" style="6" bestFit="1" customWidth="1"/>
    <col min="11" max="11" width="14.85546875" style="6"/>
  </cols>
  <sheetData>
    <row r="1" spans="1:11" ht="21.75" customHeight="1" thickBot="1" x14ac:dyDescent="0.3">
      <c r="A1" s="12"/>
      <c r="B1" s="75" t="s">
        <v>70</v>
      </c>
      <c r="C1" s="76"/>
      <c r="D1" s="76"/>
      <c r="E1" s="76"/>
      <c r="F1" s="76"/>
      <c r="G1" s="76"/>
      <c r="H1" s="76"/>
      <c r="I1" s="76"/>
      <c r="J1" s="77"/>
      <c r="K1" s="1"/>
    </row>
    <row r="2" spans="1:11" ht="21.75" customHeight="1" thickBot="1" x14ac:dyDescent="0.3">
      <c r="A2" s="13"/>
      <c r="B2" s="78" t="s">
        <v>0</v>
      </c>
      <c r="C2" s="79"/>
      <c r="D2" s="78" t="s">
        <v>1</v>
      </c>
      <c r="E2" s="80"/>
      <c r="F2" s="80"/>
      <c r="G2" s="80"/>
      <c r="H2" s="79"/>
      <c r="I2" s="2" t="s">
        <v>2</v>
      </c>
      <c r="J2" s="3" t="s">
        <v>3</v>
      </c>
      <c r="K2" s="1"/>
    </row>
    <row r="3" spans="1:11" ht="21.75" customHeight="1" thickBot="1" x14ac:dyDescent="0.3">
      <c r="A3" s="14"/>
      <c r="B3" s="81" t="s">
        <v>4</v>
      </c>
      <c r="C3" s="82"/>
      <c r="D3" s="83" t="s">
        <v>54</v>
      </c>
      <c r="E3" s="84"/>
      <c r="F3" s="84"/>
      <c r="G3" s="84"/>
      <c r="H3" s="85"/>
      <c r="I3" s="18">
        <v>44657</v>
      </c>
      <c r="J3" s="19">
        <v>1</v>
      </c>
      <c r="K3" s="1"/>
    </row>
    <row r="4" spans="1:11" x14ac:dyDescent="0.25">
      <c r="A4" s="86"/>
      <c r="B4" s="87"/>
      <c r="C4" s="87"/>
      <c r="D4" s="87"/>
      <c r="E4" s="87"/>
      <c r="F4" s="87"/>
      <c r="G4" s="87"/>
      <c r="H4" s="87"/>
      <c r="I4" s="87"/>
      <c r="J4" s="88"/>
      <c r="K4" s="1"/>
    </row>
    <row r="5" spans="1:11" x14ac:dyDescent="0.25">
      <c r="A5" s="66"/>
      <c r="B5" s="67"/>
      <c r="C5" s="67"/>
      <c r="D5" s="67"/>
      <c r="E5" s="67"/>
      <c r="F5" s="67"/>
      <c r="G5" s="67"/>
      <c r="H5" s="67"/>
      <c r="I5" s="67"/>
      <c r="J5" s="68"/>
      <c r="K5" s="1"/>
    </row>
    <row r="6" spans="1:11" ht="15.75" x14ac:dyDescent="0.25">
      <c r="A6" s="69" t="s">
        <v>5</v>
      </c>
      <c r="B6" s="70"/>
      <c r="C6" s="70"/>
      <c r="D6" s="70"/>
      <c r="E6" s="70"/>
      <c r="F6" s="70"/>
      <c r="G6" s="70"/>
      <c r="H6" s="70"/>
      <c r="I6" s="70"/>
      <c r="J6" s="71"/>
      <c r="K6" s="1"/>
    </row>
    <row r="7" spans="1:11" ht="15.75" x14ac:dyDescent="0.25">
      <c r="A7" s="72" t="s">
        <v>6</v>
      </c>
      <c r="B7" s="73"/>
      <c r="C7" s="73"/>
      <c r="D7" s="73"/>
      <c r="E7" s="73"/>
      <c r="F7" s="73"/>
      <c r="G7" s="73"/>
      <c r="H7" s="73"/>
      <c r="I7" s="73"/>
      <c r="J7" s="74"/>
      <c r="K7" s="1"/>
    </row>
    <row r="8" spans="1:11" ht="15" customHeight="1" x14ac:dyDescent="0.25">
      <c r="A8" s="4" t="s">
        <v>7</v>
      </c>
      <c r="B8" s="89" t="s">
        <v>52</v>
      </c>
      <c r="C8" s="90"/>
      <c r="D8" s="90"/>
      <c r="E8" s="90"/>
      <c r="F8" s="90"/>
      <c r="G8" s="90"/>
      <c r="H8" s="90"/>
      <c r="I8" s="90"/>
      <c r="J8" s="91"/>
      <c r="K8" s="1"/>
    </row>
    <row r="9" spans="1:11" ht="15" customHeight="1" x14ac:dyDescent="0.25">
      <c r="A9" s="15" t="s">
        <v>36</v>
      </c>
      <c r="B9" s="89" t="s">
        <v>51</v>
      </c>
      <c r="C9" s="90"/>
      <c r="D9" s="90"/>
      <c r="E9" s="90"/>
      <c r="F9" s="90"/>
      <c r="G9" s="90"/>
      <c r="H9" s="90"/>
      <c r="I9" s="90"/>
      <c r="J9" s="91"/>
      <c r="K9" s="1"/>
    </row>
    <row r="10" spans="1:11" ht="15" customHeight="1" x14ac:dyDescent="0.25">
      <c r="A10" s="15" t="s">
        <v>37</v>
      </c>
      <c r="B10" s="128" t="s">
        <v>57</v>
      </c>
      <c r="C10" s="129"/>
      <c r="D10" s="129"/>
      <c r="E10" s="129"/>
      <c r="F10" s="129"/>
      <c r="G10" s="129"/>
      <c r="H10" s="129"/>
      <c r="I10" s="129"/>
      <c r="J10" s="130"/>
      <c r="K10" s="1"/>
    </row>
    <row r="11" spans="1:11" ht="15" customHeight="1" x14ac:dyDescent="0.25">
      <c r="A11" s="20" t="s">
        <v>8</v>
      </c>
      <c r="B11" s="92" t="s">
        <v>58</v>
      </c>
      <c r="C11" s="93"/>
      <c r="D11" s="93"/>
      <c r="E11" s="93"/>
      <c r="F11" s="93"/>
      <c r="G11" s="93"/>
      <c r="H11" s="93"/>
      <c r="I11" s="93"/>
      <c r="J11" s="94"/>
    </row>
    <row r="12" spans="1:11" ht="15" customHeight="1" x14ac:dyDescent="0.25">
      <c r="A12" s="20" t="s">
        <v>9</v>
      </c>
      <c r="B12" s="92" t="s">
        <v>59</v>
      </c>
      <c r="C12" s="93"/>
      <c r="D12" s="93"/>
      <c r="E12" s="93"/>
      <c r="F12" s="93"/>
      <c r="G12" s="93"/>
      <c r="H12" s="93"/>
      <c r="I12" s="93"/>
      <c r="J12" s="94"/>
    </row>
    <row r="13" spans="1:11" ht="15.75" x14ac:dyDescent="0.25">
      <c r="A13" s="95" t="s">
        <v>10</v>
      </c>
      <c r="B13" s="96"/>
      <c r="C13" s="96"/>
      <c r="D13" s="96"/>
      <c r="E13" s="96"/>
      <c r="F13" s="96"/>
      <c r="G13" s="96"/>
      <c r="H13" s="96"/>
      <c r="I13" s="96"/>
      <c r="J13" s="97"/>
    </row>
    <row r="14" spans="1:11" ht="15" customHeight="1" x14ac:dyDescent="0.25">
      <c r="A14" s="4" t="s">
        <v>11</v>
      </c>
      <c r="B14" s="16">
        <v>2</v>
      </c>
      <c r="C14" s="63" t="s">
        <v>56</v>
      </c>
      <c r="D14" s="64"/>
      <c r="E14" s="64"/>
      <c r="F14" s="64"/>
      <c r="G14" s="64"/>
      <c r="H14" s="64"/>
      <c r="I14" s="64"/>
      <c r="J14" s="65"/>
    </row>
    <row r="15" spans="1:11" ht="15" customHeight="1" x14ac:dyDescent="0.25">
      <c r="A15" s="4" t="s">
        <v>12</v>
      </c>
      <c r="B15" s="7">
        <v>2.2000000000000002</v>
      </c>
      <c r="C15" s="63" t="str">
        <f>IFERROR(VLOOKUP(B15,'[1]Validacion datos'!A8:B26,2,FALSE),"")</f>
        <v>Salud y seguridad social integral</v>
      </c>
      <c r="D15" s="64"/>
      <c r="E15" s="64"/>
      <c r="F15" s="64"/>
      <c r="G15" s="64"/>
      <c r="H15" s="64"/>
      <c r="I15" s="64"/>
      <c r="J15" s="65"/>
    </row>
    <row r="16" spans="1:11" ht="15" customHeight="1" x14ac:dyDescent="0.25">
      <c r="A16" s="4" t="s">
        <v>13</v>
      </c>
      <c r="B16" s="7" t="s">
        <v>50</v>
      </c>
      <c r="C16" s="98" t="str">
        <f>IFERROR(VLOOKUP(B16,'[1]Validacion datos'!D8:E64,2,FALSE),"")</f>
        <v>Garantizar el derecho de la población al acceso a un modelo de atención integral, con calidad y calidez, que privilegie la promoción de la salud y la prevención de la enfermedad, mediante la consolidación del Sistema Nacional de Salud</v>
      </c>
      <c r="D16" s="99"/>
      <c r="E16" s="99"/>
      <c r="F16" s="99"/>
      <c r="G16" s="99"/>
      <c r="H16" s="99"/>
      <c r="I16" s="99"/>
      <c r="J16" s="100"/>
    </row>
    <row r="17" spans="1:14" ht="15.75" x14ac:dyDescent="0.25">
      <c r="A17" s="101" t="s">
        <v>14</v>
      </c>
      <c r="B17" s="102"/>
      <c r="C17" s="102"/>
      <c r="D17" s="102"/>
      <c r="E17" s="102"/>
      <c r="F17" s="102"/>
      <c r="G17" s="102"/>
      <c r="H17" s="102"/>
      <c r="I17" s="102"/>
      <c r="J17" s="103"/>
    </row>
    <row r="18" spans="1:14" ht="29.25" customHeight="1" x14ac:dyDescent="0.25">
      <c r="A18" s="20" t="s">
        <v>15</v>
      </c>
      <c r="B18" s="104" t="s">
        <v>60</v>
      </c>
      <c r="C18" s="105"/>
      <c r="D18" s="105"/>
      <c r="E18" s="105"/>
      <c r="F18" s="105"/>
      <c r="G18" s="105"/>
      <c r="H18" s="105"/>
      <c r="I18" s="105"/>
      <c r="J18" s="106"/>
    </row>
    <row r="19" spans="1:14" ht="33.75" customHeight="1" x14ac:dyDescent="0.25">
      <c r="A19" s="21" t="s">
        <v>16</v>
      </c>
      <c r="B19" s="104" t="s">
        <v>64</v>
      </c>
      <c r="C19" s="105"/>
      <c r="D19" s="105"/>
      <c r="E19" s="105"/>
      <c r="F19" s="105"/>
      <c r="G19" s="105"/>
      <c r="H19" s="105"/>
      <c r="I19" s="105"/>
      <c r="J19" s="106"/>
    </row>
    <row r="20" spans="1:14" ht="28.5" customHeight="1" x14ac:dyDescent="0.25">
      <c r="A20" s="21" t="s">
        <v>17</v>
      </c>
      <c r="B20" s="104" t="s">
        <v>61</v>
      </c>
      <c r="C20" s="105"/>
      <c r="D20" s="105"/>
      <c r="E20" s="105"/>
      <c r="F20" s="105"/>
      <c r="G20" s="105"/>
      <c r="H20" s="105"/>
      <c r="I20" s="105"/>
      <c r="J20" s="106"/>
    </row>
    <row r="21" spans="1:14" ht="25.5" customHeight="1" x14ac:dyDescent="0.25">
      <c r="A21" s="21" t="s">
        <v>38</v>
      </c>
      <c r="B21" s="104" t="s">
        <v>66</v>
      </c>
      <c r="C21" s="105"/>
      <c r="D21" s="105"/>
      <c r="E21" s="105"/>
      <c r="F21" s="105"/>
      <c r="G21" s="105"/>
      <c r="H21" s="105"/>
      <c r="I21" s="105"/>
      <c r="J21" s="106"/>
      <c r="K21" s="1"/>
    </row>
    <row r="22" spans="1:14" ht="15.75" x14ac:dyDescent="0.25">
      <c r="A22" s="95" t="s">
        <v>18</v>
      </c>
      <c r="B22" s="96"/>
      <c r="C22" s="96"/>
      <c r="D22" s="96"/>
      <c r="E22" s="96"/>
      <c r="F22" s="96"/>
      <c r="G22" s="96"/>
      <c r="H22" s="96"/>
      <c r="I22" s="96"/>
      <c r="J22" s="97"/>
    </row>
    <row r="23" spans="1:14" ht="15.75" x14ac:dyDescent="0.25">
      <c r="A23" s="107" t="s">
        <v>19</v>
      </c>
      <c r="B23" s="108"/>
      <c r="C23" s="108"/>
      <c r="D23" s="108"/>
      <c r="E23" s="108"/>
      <c r="F23" s="108"/>
      <c r="G23" s="108"/>
      <c r="H23" s="108"/>
      <c r="I23" s="108"/>
      <c r="J23" s="109"/>
      <c r="K23" s="1"/>
    </row>
    <row r="24" spans="1:14" ht="15" customHeight="1" x14ac:dyDescent="0.25">
      <c r="A24" s="110" t="s">
        <v>20</v>
      </c>
      <c r="B24" s="111"/>
      <c r="C24" s="112" t="s">
        <v>21</v>
      </c>
      <c r="D24" s="114"/>
      <c r="E24" s="114"/>
      <c r="F24" s="114" t="s">
        <v>22</v>
      </c>
      <c r="G24" s="114"/>
      <c r="H24" s="111"/>
      <c r="I24" s="112" t="s">
        <v>23</v>
      </c>
      <c r="J24" s="113"/>
    </row>
    <row r="25" spans="1:14" x14ac:dyDescent="0.25">
      <c r="A25" s="136">
        <v>1254783844</v>
      </c>
      <c r="B25" s="120"/>
      <c r="C25" s="118">
        <v>1254783844</v>
      </c>
      <c r="D25" s="119"/>
      <c r="E25" s="120"/>
      <c r="F25" s="118">
        <v>208546650.91999999</v>
      </c>
      <c r="G25" s="119"/>
      <c r="H25" s="120"/>
      <c r="I25" s="137">
        <f>F25/C25</f>
        <v>0.16620125603083552</v>
      </c>
      <c r="J25" s="138"/>
      <c r="K25" s="25"/>
      <c r="L25" s="26"/>
      <c r="M25" s="27"/>
      <c r="N25" s="28"/>
    </row>
    <row r="26" spans="1:14" ht="15.75" x14ac:dyDescent="0.25">
      <c r="A26" s="139" t="s">
        <v>24</v>
      </c>
      <c r="B26" s="140"/>
      <c r="C26" s="140"/>
      <c r="D26" s="140"/>
      <c r="E26" s="140"/>
      <c r="F26" s="140"/>
      <c r="G26" s="140"/>
      <c r="H26" s="140"/>
      <c r="I26" s="140"/>
      <c r="J26" s="141"/>
      <c r="K26" s="29"/>
      <c r="N26" s="27"/>
    </row>
    <row r="27" spans="1:14" ht="15" customHeight="1" x14ac:dyDescent="0.25">
      <c r="A27" s="5"/>
      <c r="B27"/>
      <c r="C27" s="115" t="s">
        <v>49</v>
      </c>
      <c r="D27" s="116"/>
      <c r="E27" s="115" t="s">
        <v>53</v>
      </c>
      <c r="F27" s="116"/>
      <c r="G27" s="115" t="s">
        <v>55</v>
      </c>
      <c r="H27" s="116"/>
      <c r="I27" s="115" t="s">
        <v>25</v>
      </c>
      <c r="J27" s="117"/>
    </row>
    <row r="28" spans="1:14" ht="38.25" x14ac:dyDescent="0.25">
      <c r="A28" s="8" t="s">
        <v>26</v>
      </c>
      <c r="B28" s="9" t="s">
        <v>27</v>
      </c>
      <c r="C28" s="9" t="s">
        <v>39</v>
      </c>
      <c r="D28" s="9" t="s">
        <v>40</v>
      </c>
      <c r="E28" s="9" t="s">
        <v>43</v>
      </c>
      <c r="F28" s="9" t="s">
        <v>44</v>
      </c>
      <c r="G28" s="9" t="s">
        <v>45</v>
      </c>
      <c r="H28" s="9" t="s">
        <v>46</v>
      </c>
      <c r="I28" s="9" t="s">
        <v>47</v>
      </c>
      <c r="J28" s="10" t="s">
        <v>48</v>
      </c>
    </row>
    <row r="29" spans="1:14" ht="147.75" customHeight="1" x14ac:dyDescent="0.25">
      <c r="A29" s="30" t="s">
        <v>62</v>
      </c>
      <c r="B29" s="30" t="s">
        <v>63</v>
      </c>
      <c r="C29" s="31">
        <v>729418</v>
      </c>
      <c r="D29" s="31">
        <v>1254783844</v>
      </c>
      <c r="E29" s="31">
        <v>153178</v>
      </c>
      <c r="F29" s="31">
        <v>115081440</v>
      </c>
      <c r="G29" s="36">
        <v>195472</v>
      </c>
      <c r="H29" s="32">
        <v>208428650.91999999</v>
      </c>
      <c r="I29" s="33">
        <f>IF(G29&gt;0,G29/E29,0)</f>
        <v>1.2761101463656661</v>
      </c>
      <c r="J29" s="33">
        <f>IF(H29&gt;0,H29/F29,0)</f>
        <v>1.811140449059379</v>
      </c>
    </row>
    <row r="30" spans="1:14" x14ac:dyDescent="0.25">
      <c r="A30" s="23"/>
      <c r="B30" s="24"/>
      <c r="C30" s="34">
        <f t="shared" ref="C30:H30" si="0">C29</f>
        <v>729418</v>
      </c>
      <c r="D30" s="34">
        <f t="shared" si="0"/>
        <v>1254783844</v>
      </c>
      <c r="E30" s="34">
        <f t="shared" si="0"/>
        <v>153178</v>
      </c>
      <c r="F30" s="34">
        <f t="shared" si="0"/>
        <v>115081440</v>
      </c>
      <c r="G30" s="34">
        <f t="shared" si="0"/>
        <v>195472</v>
      </c>
      <c r="H30" s="34">
        <f t="shared" si="0"/>
        <v>208428650.91999999</v>
      </c>
      <c r="I30" s="35">
        <f>IF(G30&gt;0,G30/E30,0)</f>
        <v>1.2761101463656661</v>
      </c>
      <c r="J30" s="35">
        <f>IF(H30&gt;0,H30/F30,0)</f>
        <v>1.811140449059379</v>
      </c>
    </row>
    <row r="31" spans="1:14" ht="15.75" x14ac:dyDescent="0.25">
      <c r="A31" s="69" t="s">
        <v>28</v>
      </c>
      <c r="B31" s="70"/>
      <c r="C31" s="70"/>
      <c r="D31" s="70"/>
      <c r="E31" s="70"/>
      <c r="F31" s="70"/>
      <c r="G31" s="70"/>
      <c r="H31" s="70"/>
      <c r="I31" s="70"/>
      <c r="J31" s="71"/>
    </row>
    <row r="32" spans="1:14" ht="15.75" x14ac:dyDescent="0.25">
      <c r="A32" s="72" t="s">
        <v>29</v>
      </c>
      <c r="B32" s="73"/>
      <c r="C32" s="73"/>
      <c r="D32" s="73"/>
      <c r="E32" s="73"/>
      <c r="F32" s="73"/>
      <c r="G32" s="73"/>
      <c r="H32" s="73"/>
      <c r="I32" s="73"/>
      <c r="J32" s="74"/>
      <c r="K32" s="1"/>
    </row>
    <row r="33" spans="1:11" x14ac:dyDescent="0.25">
      <c r="A33" s="11" t="s">
        <v>30</v>
      </c>
      <c r="B33" s="131" t="s">
        <v>65</v>
      </c>
      <c r="C33" s="131"/>
      <c r="D33" s="131"/>
      <c r="E33" s="131"/>
      <c r="F33" s="131"/>
      <c r="G33" s="131"/>
      <c r="H33" s="131"/>
      <c r="I33" s="131"/>
      <c r="J33" s="132"/>
    </row>
    <row r="34" spans="1:11" ht="30" x14ac:dyDescent="0.25">
      <c r="A34" s="11" t="s">
        <v>31</v>
      </c>
      <c r="B34" s="104" t="s">
        <v>64</v>
      </c>
      <c r="C34" s="105"/>
      <c r="D34" s="105"/>
      <c r="E34" s="105"/>
      <c r="F34" s="105"/>
      <c r="G34" s="105"/>
      <c r="H34" s="105"/>
      <c r="I34" s="105"/>
      <c r="J34" s="106"/>
    </row>
    <row r="35" spans="1:11" x14ac:dyDescent="0.25">
      <c r="A35" s="22" t="s">
        <v>32</v>
      </c>
      <c r="B35" s="142" t="s">
        <v>71</v>
      </c>
      <c r="C35" s="105"/>
      <c r="D35" s="105"/>
      <c r="E35" s="105"/>
      <c r="F35" s="105"/>
      <c r="G35" s="105"/>
      <c r="H35" s="105"/>
      <c r="I35" s="105"/>
      <c r="J35" s="106"/>
    </row>
    <row r="36" spans="1:11" ht="30" x14ac:dyDescent="0.25">
      <c r="A36" s="22" t="s">
        <v>33</v>
      </c>
      <c r="B36" s="133" t="s">
        <v>72</v>
      </c>
      <c r="C36" s="134"/>
      <c r="D36" s="134"/>
      <c r="E36" s="134"/>
      <c r="F36" s="134"/>
      <c r="G36" s="134"/>
      <c r="H36" s="134"/>
      <c r="I36" s="134"/>
      <c r="J36" s="135"/>
    </row>
    <row r="37" spans="1:11" ht="15.75" x14ac:dyDescent="0.25">
      <c r="A37" s="69" t="s">
        <v>34</v>
      </c>
      <c r="B37" s="70"/>
      <c r="C37" s="70"/>
      <c r="D37" s="70"/>
      <c r="E37" s="70"/>
      <c r="F37" s="70"/>
      <c r="G37" s="70"/>
      <c r="H37" s="70"/>
      <c r="I37" s="70"/>
      <c r="J37" s="71"/>
    </row>
    <row r="38" spans="1:11" ht="15.75" x14ac:dyDescent="0.25">
      <c r="A38" s="121" t="s">
        <v>35</v>
      </c>
      <c r="B38" s="122"/>
      <c r="C38" s="122"/>
      <c r="D38" s="122"/>
      <c r="E38" s="122"/>
      <c r="F38" s="122"/>
      <c r="G38" s="122"/>
      <c r="H38" s="122"/>
      <c r="I38" s="122"/>
      <c r="J38" s="123"/>
      <c r="K38" s="1"/>
    </row>
    <row r="39" spans="1:11" x14ac:dyDescent="0.25">
      <c r="A39" s="124" t="s">
        <v>41</v>
      </c>
      <c r="B39" s="125"/>
      <c r="C39" s="125"/>
      <c r="D39" s="125"/>
      <c r="E39" s="125"/>
      <c r="F39" s="125"/>
      <c r="G39" s="125"/>
      <c r="H39" s="125"/>
      <c r="I39" s="125"/>
      <c r="J39" s="126"/>
    </row>
    <row r="40" spans="1:11" x14ac:dyDescent="0.25">
      <c r="A40" s="17"/>
      <c r="B40" s="17"/>
      <c r="C40" s="17"/>
      <c r="D40" s="17"/>
      <c r="E40" s="17"/>
      <c r="F40" s="17"/>
      <c r="G40" s="17"/>
      <c r="H40" s="17"/>
      <c r="I40" s="17"/>
      <c r="J40" s="17"/>
    </row>
    <row r="41" spans="1:11" x14ac:dyDescent="0.25">
      <c r="A41" s="127" t="s">
        <v>42</v>
      </c>
      <c r="B41" s="127"/>
      <c r="C41" s="127"/>
      <c r="D41" s="127"/>
      <c r="E41" s="127"/>
      <c r="F41" s="127"/>
      <c r="G41" s="127"/>
      <c r="H41" s="127"/>
      <c r="I41" s="127"/>
      <c r="J41" s="127"/>
    </row>
  </sheetData>
  <mergeCells count="48">
    <mergeCell ref="A38:J38"/>
    <mergeCell ref="A39:J39"/>
    <mergeCell ref="A41:J41"/>
    <mergeCell ref="A32:J32"/>
    <mergeCell ref="B33:J33"/>
    <mergeCell ref="B34:J34"/>
    <mergeCell ref="B35:J35"/>
    <mergeCell ref="B36:J36"/>
    <mergeCell ref="A37:J37"/>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5">
    <dataValidation allowBlank="1" showInputMessage="1" showErrorMessage="1" prompt="Monto ejecutado en el trimestre" sqref="H28"/>
    <dataValidation allowBlank="1" showInputMessage="1" showErrorMessage="1" prompt="Meta alcanzada en el trimestre" sqref="G28"/>
    <dataValidation allowBlank="1" showInputMessage="1" showErrorMessage="1" prompt="Monto presupuestado para el producto" sqref="F28 D28 C30:H30"/>
    <dataValidation allowBlank="1" showInputMessage="1" showErrorMessage="1" prompt="Meta anual del indicador" sqref="E28 C28"/>
    <dataValidation allowBlank="1" showInputMessage="1" showErrorMessage="1" prompt="Nombre del indicador" sqref="B28 B30"/>
    <dataValidation allowBlank="1" showInputMessage="1" showErrorMessage="1" prompt="Nombre de cada producto" sqref="A28 A30"/>
    <dataValidation allowBlank="1" showInputMessage="1" showErrorMessage="1" prompt="¿En qué consiste el programa?" sqref="B19:J19 B34:J34"/>
    <dataValidation allowBlank="1" showInputMessage="1" showErrorMessage="1" prompt="Presupuesto del programa" sqref="A25:C25 F25"/>
    <dataValidation allowBlank="1" showInputMessage="1" showErrorMessage="1" prompt="Oportunidades de mejora identificadas" sqref="A39:J40"/>
    <dataValidation allowBlank="1" showInputMessage="1" showErrorMessage="1" prompt="De existir desvío, explicar razones." sqref="B36:J36"/>
    <dataValidation allowBlank="1" showInputMessage="1" showErrorMessage="1" prompt="1. Describir lo plasmado en el presupuesto_x000a_2. Describir lo alcanzado en términos financieros y de producción " sqref="B35:J35"/>
    <dataValidation allowBlank="1" showInputMessage="1" showErrorMessage="1" prompt="Nombre del producto" sqref="B33:J33 A29:H29"/>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35433070866141736" right="0.43307086614173229" top="0.74803149606299213" bottom="0.74803149606299213" header="0.31496062992125984" footer="0.31496062992125984"/>
  <pageSetup paperSize="9" scale="70" orientation="portrait" verticalDpi="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opLeftCell="A31" workbookViewId="0">
      <selection activeCell="B36" sqref="B36:J36"/>
    </sheetView>
  </sheetViews>
  <sheetFormatPr baseColWidth="10" defaultRowHeight="15" x14ac:dyDescent="0.25"/>
  <cols>
    <col min="1" max="1" width="23" style="6" customWidth="1"/>
    <col min="2" max="2" width="12" style="6" customWidth="1"/>
    <col min="3" max="3" width="10.42578125" style="6" customWidth="1"/>
    <col min="4" max="4" width="13.28515625" style="6" bestFit="1" customWidth="1"/>
    <col min="5" max="5" width="12" style="6" customWidth="1"/>
    <col min="6" max="6" width="11.7109375" style="6" bestFit="1" customWidth="1"/>
    <col min="7" max="7" width="12" style="6" customWidth="1"/>
    <col min="8" max="8" width="15.140625" style="6" bestFit="1" customWidth="1"/>
    <col min="9" max="10" width="12" style="6" customWidth="1"/>
    <col min="11" max="11" width="11.42578125" style="6"/>
    <col min="13" max="13" width="15.140625" bestFit="1" customWidth="1"/>
    <col min="14" max="14" width="14.140625" bestFit="1" customWidth="1"/>
  </cols>
  <sheetData>
    <row r="1" spans="1:11" ht="21.75" customHeight="1" thickBot="1" x14ac:dyDescent="0.3">
      <c r="A1" s="12"/>
      <c r="B1" s="75" t="s">
        <v>73</v>
      </c>
      <c r="C1" s="76"/>
      <c r="D1" s="76"/>
      <c r="E1" s="76"/>
      <c r="F1" s="76"/>
      <c r="G1" s="76"/>
      <c r="H1" s="76"/>
      <c r="I1" s="76"/>
      <c r="J1" s="77"/>
      <c r="K1" s="1"/>
    </row>
    <row r="2" spans="1:11" ht="21.75" customHeight="1" thickBot="1" x14ac:dyDescent="0.3">
      <c r="A2" s="13"/>
      <c r="B2" s="78" t="s">
        <v>0</v>
      </c>
      <c r="C2" s="79"/>
      <c r="D2" s="78" t="s">
        <v>1</v>
      </c>
      <c r="E2" s="80"/>
      <c r="F2" s="80"/>
      <c r="G2" s="80"/>
      <c r="H2" s="79"/>
      <c r="I2" s="2" t="s">
        <v>2</v>
      </c>
      <c r="J2" s="3" t="s">
        <v>3</v>
      </c>
      <c r="K2" s="1"/>
    </row>
    <row r="3" spans="1:11" ht="21.75" customHeight="1" thickBot="1" x14ac:dyDescent="0.3">
      <c r="A3" s="14"/>
      <c r="B3" s="81" t="s">
        <v>4</v>
      </c>
      <c r="C3" s="82"/>
      <c r="D3" s="83" t="s">
        <v>54</v>
      </c>
      <c r="E3" s="84"/>
      <c r="F3" s="84"/>
      <c r="G3" s="84"/>
      <c r="H3" s="85"/>
      <c r="I3" s="18">
        <v>44657</v>
      </c>
      <c r="J3" s="19">
        <v>1</v>
      </c>
      <c r="K3" s="1"/>
    </row>
    <row r="4" spans="1:11" x14ac:dyDescent="0.25">
      <c r="A4" s="86"/>
      <c r="B4" s="87"/>
      <c r="C4" s="87"/>
      <c r="D4" s="87"/>
      <c r="E4" s="87"/>
      <c r="F4" s="87"/>
      <c r="G4" s="87"/>
      <c r="H4" s="87"/>
      <c r="I4" s="87"/>
      <c r="J4" s="88"/>
      <c r="K4" s="1"/>
    </row>
    <row r="5" spans="1:11" x14ac:dyDescent="0.25">
      <c r="A5" s="66"/>
      <c r="B5" s="67"/>
      <c r="C5" s="67"/>
      <c r="D5" s="67"/>
      <c r="E5" s="67"/>
      <c r="F5" s="67"/>
      <c r="G5" s="67"/>
      <c r="H5" s="67"/>
      <c r="I5" s="67"/>
      <c r="J5" s="68"/>
      <c r="K5" s="1"/>
    </row>
    <row r="6" spans="1:11" ht="15.75" x14ac:dyDescent="0.25">
      <c r="A6" s="69" t="s">
        <v>5</v>
      </c>
      <c r="B6" s="70"/>
      <c r="C6" s="70"/>
      <c r="D6" s="70"/>
      <c r="E6" s="70"/>
      <c r="F6" s="70"/>
      <c r="G6" s="70"/>
      <c r="H6" s="70"/>
      <c r="I6" s="70"/>
      <c r="J6" s="71"/>
      <c r="K6" s="1"/>
    </row>
    <row r="7" spans="1:11" ht="15.75" x14ac:dyDescent="0.25">
      <c r="A7" s="72" t="s">
        <v>6</v>
      </c>
      <c r="B7" s="73"/>
      <c r="C7" s="73"/>
      <c r="D7" s="73"/>
      <c r="E7" s="73"/>
      <c r="F7" s="73"/>
      <c r="G7" s="73"/>
      <c r="H7" s="73"/>
      <c r="I7" s="73"/>
      <c r="J7" s="74"/>
      <c r="K7" s="1"/>
    </row>
    <row r="8" spans="1:11" ht="15" customHeight="1" x14ac:dyDescent="0.25">
      <c r="A8" s="4" t="s">
        <v>7</v>
      </c>
      <c r="B8" s="89" t="s">
        <v>52</v>
      </c>
      <c r="C8" s="90"/>
      <c r="D8" s="90"/>
      <c r="E8" s="90"/>
      <c r="F8" s="90"/>
      <c r="G8" s="90"/>
      <c r="H8" s="90"/>
      <c r="I8" s="90"/>
      <c r="J8" s="91"/>
      <c r="K8" s="1"/>
    </row>
    <row r="9" spans="1:11" ht="15" customHeight="1" x14ac:dyDescent="0.25">
      <c r="A9" s="15" t="s">
        <v>36</v>
      </c>
      <c r="B9" s="89" t="s">
        <v>51</v>
      </c>
      <c r="C9" s="90"/>
      <c r="D9" s="90"/>
      <c r="E9" s="90"/>
      <c r="F9" s="90"/>
      <c r="G9" s="90"/>
      <c r="H9" s="90"/>
      <c r="I9" s="90"/>
      <c r="J9" s="91"/>
      <c r="K9" s="1"/>
    </row>
    <row r="10" spans="1:11" ht="15" customHeight="1" x14ac:dyDescent="0.25">
      <c r="A10" s="15" t="s">
        <v>37</v>
      </c>
      <c r="B10" s="128" t="s">
        <v>57</v>
      </c>
      <c r="C10" s="129"/>
      <c r="D10" s="129"/>
      <c r="E10" s="129"/>
      <c r="F10" s="129"/>
      <c r="G10" s="129"/>
      <c r="H10" s="129"/>
      <c r="I10" s="129"/>
      <c r="J10" s="130"/>
      <c r="K10" s="1"/>
    </row>
    <row r="11" spans="1:11" ht="15" customHeight="1" x14ac:dyDescent="0.25">
      <c r="A11" s="20" t="s">
        <v>8</v>
      </c>
      <c r="B11" s="92" t="s">
        <v>58</v>
      </c>
      <c r="C11" s="93"/>
      <c r="D11" s="93"/>
      <c r="E11" s="93"/>
      <c r="F11" s="93"/>
      <c r="G11" s="93"/>
      <c r="H11" s="93"/>
      <c r="I11" s="93"/>
      <c r="J11" s="94"/>
    </row>
    <row r="12" spans="1:11" ht="15" customHeight="1" x14ac:dyDescent="0.25">
      <c r="A12" s="20" t="s">
        <v>9</v>
      </c>
      <c r="B12" s="92" t="s">
        <v>59</v>
      </c>
      <c r="C12" s="93"/>
      <c r="D12" s="93"/>
      <c r="E12" s="93"/>
      <c r="F12" s="93"/>
      <c r="G12" s="93"/>
      <c r="H12" s="93"/>
      <c r="I12" s="93"/>
      <c r="J12" s="94"/>
    </row>
    <row r="13" spans="1:11" ht="15.75" x14ac:dyDescent="0.25">
      <c r="A13" s="95" t="s">
        <v>10</v>
      </c>
      <c r="B13" s="96"/>
      <c r="C13" s="96"/>
      <c r="D13" s="96"/>
      <c r="E13" s="96"/>
      <c r="F13" s="96"/>
      <c r="G13" s="96"/>
      <c r="H13" s="96"/>
      <c r="I13" s="96"/>
      <c r="J13" s="97"/>
    </row>
    <row r="14" spans="1:11" ht="15" customHeight="1" x14ac:dyDescent="0.25">
      <c r="A14" s="4" t="s">
        <v>11</v>
      </c>
      <c r="B14" s="16">
        <v>2</v>
      </c>
      <c r="C14" s="63" t="s">
        <v>56</v>
      </c>
      <c r="D14" s="64"/>
      <c r="E14" s="64"/>
      <c r="F14" s="64"/>
      <c r="G14" s="64"/>
      <c r="H14" s="64"/>
      <c r="I14" s="64"/>
      <c r="J14" s="65"/>
    </row>
    <row r="15" spans="1:11" ht="15" customHeight="1" x14ac:dyDescent="0.25">
      <c r="A15" s="4" t="s">
        <v>12</v>
      </c>
      <c r="B15" s="7">
        <v>2.2000000000000002</v>
      </c>
      <c r="C15" s="63" t="str">
        <f>IFERROR(VLOOKUP(B15,'[1]Validacion datos'!A8:B26,2,FALSE),"")</f>
        <v>Salud y seguridad social integral</v>
      </c>
      <c r="D15" s="64"/>
      <c r="E15" s="64"/>
      <c r="F15" s="64"/>
      <c r="G15" s="64"/>
      <c r="H15" s="64"/>
      <c r="I15" s="64"/>
      <c r="J15" s="65"/>
    </row>
    <row r="16" spans="1:11" ht="15" customHeight="1" x14ac:dyDescent="0.25">
      <c r="A16" s="4" t="s">
        <v>13</v>
      </c>
      <c r="B16" s="7" t="s">
        <v>50</v>
      </c>
      <c r="C16" s="98" t="str">
        <f>IFERROR(VLOOKUP(B16,'[1]Validacion datos'!D8:E64,2,FALSE),"")</f>
        <v>Garantizar el derecho de la población al acceso a un modelo de atención integral, con calidad y calidez, que privilegie la promoción de la salud y la prevención de la enfermedad, mediante la consolidación del Sistema Nacional de Salud</v>
      </c>
      <c r="D16" s="99"/>
      <c r="E16" s="99"/>
      <c r="F16" s="99"/>
      <c r="G16" s="99"/>
      <c r="H16" s="99"/>
      <c r="I16" s="99"/>
      <c r="J16" s="100"/>
    </row>
    <row r="17" spans="1:14" ht="15.75" x14ac:dyDescent="0.25">
      <c r="A17" s="101" t="s">
        <v>14</v>
      </c>
      <c r="B17" s="102"/>
      <c r="C17" s="102"/>
      <c r="D17" s="102"/>
      <c r="E17" s="102"/>
      <c r="F17" s="102"/>
      <c r="G17" s="102"/>
      <c r="H17" s="102"/>
      <c r="I17" s="102"/>
      <c r="J17" s="103"/>
    </row>
    <row r="18" spans="1:14" ht="29.25" customHeight="1" x14ac:dyDescent="0.25">
      <c r="A18" s="20" t="s">
        <v>15</v>
      </c>
      <c r="B18" s="104" t="s">
        <v>60</v>
      </c>
      <c r="C18" s="105"/>
      <c r="D18" s="105"/>
      <c r="E18" s="105"/>
      <c r="F18" s="105"/>
      <c r="G18" s="105"/>
      <c r="H18" s="105"/>
      <c r="I18" s="105"/>
      <c r="J18" s="106"/>
    </row>
    <row r="19" spans="1:14" ht="33.75" customHeight="1" x14ac:dyDescent="0.25">
      <c r="A19" s="21" t="s">
        <v>16</v>
      </c>
      <c r="B19" s="104" t="s">
        <v>64</v>
      </c>
      <c r="C19" s="105"/>
      <c r="D19" s="105"/>
      <c r="E19" s="105"/>
      <c r="F19" s="105"/>
      <c r="G19" s="105"/>
      <c r="H19" s="105"/>
      <c r="I19" s="105"/>
      <c r="J19" s="106"/>
    </row>
    <row r="20" spans="1:14" ht="28.5" customHeight="1" x14ac:dyDescent="0.25">
      <c r="A20" s="21" t="s">
        <v>17</v>
      </c>
      <c r="B20" s="104" t="s">
        <v>61</v>
      </c>
      <c r="C20" s="105"/>
      <c r="D20" s="105"/>
      <c r="E20" s="105"/>
      <c r="F20" s="105"/>
      <c r="G20" s="105"/>
      <c r="H20" s="105"/>
      <c r="I20" s="105"/>
      <c r="J20" s="106"/>
    </row>
    <row r="21" spans="1:14" ht="25.5" customHeight="1" x14ac:dyDescent="0.25">
      <c r="A21" s="21" t="s">
        <v>38</v>
      </c>
      <c r="B21" s="104" t="s">
        <v>66</v>
      </c>
      <c r="C21" s="105"/>
      <c r="D21" s="105"/>
      <c r="E21" s="105"/>
      <c r="F21" s="105"/>
      <c r="G21" s="105"/>
      <c r="H21" s="105"/>
      <c r="I21" s="105"/>
      <c r="J21" s="106"/>
      <c r="K21" s="1"/>
    </row>
    <row r="22" spans="1:14" ht="15.75" x14ac:dyDescent="0.25">
      <c r="A22" s="95" t="s">
        <v>18</v>
      </c>
      <c r="B22" s="96"/>
      <c r="C22" s="96"/>
      <c r="D22" s="96"/>
      <c r="E22" s="96"/>
      <c r="F22" s="96"/>
      <c r="G22" s="96"/>
      <c r="H22" s="96"/>
      <c r="I22" s="96"/>
      <c r="J22" s="97"/>
    </row>
    <row r="23" spans="1:14" ht="15.75" x14ac:dyDescent="0.25">
      <c r="A23" s="107" t="s">
        <v>19</v>
      </c>
      <c r="B23" s="108"/>
      <c r="C23" s="108"/>
      <c r="D23" s="108"/>
      <c r="E23" s="108"/>
      <c r="F23" s="108"/>
      <c r="G23" s="108"/>
      <c r="H23" s="108"/>
      <c r="I23" s="108"/>
      <c r="J23" s="109"/>
      <c r="K23" s="1"/>
    </row>
    <row r="24" spans="1:14" ht="15" customHeight="1" x14ac:dyDescent="0.25">
      <c r="A24" s="110" t="s">
        <v>20</v>
      </c>
      <c r="B24" s="111"/>
      <c r="C24" s="112" t="s">
        <v>21</v>
      </c>
      <c r="D24" s="114"/>
      <c r="E24" s="114"/>
      <c r="F24" s="114" t="s">
        <v>22</v>
      </c>
      <c r="G24" s="114"/>
      <c r="H24" s="111"/>
      <c r="I24" s="112" t="s">
        <v>23</v>
      </c>
      <c r="J24" s="113"/>
    </row>
    <row r="25" spans="1:14" x14ac:dyDescent="0.25">
      <c r="A25" s="136">
        <v>1254783844</v>
      </c>
      <c r="B25" s="120"/>
      <c r="C25" s="118">
        <v>1254783844</v>
      </c>
      <c r="D25" s="119"/>
      <c r="E25" s="120"/>
      <c r="F25" s="118">
        <v>239476082.22</v>
      </c>
      <c r="G25" s="119"/>
      <c r="H25" s="120"/>
      <c r="I25" s="137">
        <f>F25/C25</f>
        <v>0.19085046668802982</v>
      </c>
      <c r="J25" s="138"/>
      <c r="K25" s="25"/>
      <c r="L25" s="26"/>
      <c r="M25" s="27"/>
      <c r="N25" s="28"/>
    </row>
    <row r="26" spans="1:14" ht="15.75" x14ac:dyDescent="0.25">
      <c r="A26" s="139" t="s">
        <v>24</v>
      </c>
      <c r="B26" s="140"/>
      <c r="C26" s="140"/>
      <c r="D26" s="140"/>
      <c r="E26" s="140"/>
      <c r="F26" s="140"/>
      <c r="G26" s="140"/>
      <c r="H26" s="140"/>
      <c r="I26" s="140"/>
      <c r="J26" s="141"/>
      <c r="K26" s="29"/>
      <c r="N26" s="27"/>
    </row>
    <row r="27" spans="1:14" ht="15" customHeight="1" x14ac:dyDescent="0.25">
      <c r="A27" s="5"/>
      <c r="B27"/>
      <c r="C27" s="115" t="s">
        <v>49</v>
      </c>
      <c r="D27" s="116"/>
      <c r="E27" s="115" t="s">
        <v>53</v>
      </c>
      <c r="F27" s="116"/>
      <c r="G27" s="115" t="s">
        <v>55</v>
      </c>
      <c r="H27" s="116"/>
      <c r="I27" s="115" t="s">
        <v>25</v>
      </c>
      <c r="J27" s="117"/>
    </row>
    <row r="28" spans="1:14" ht="38.25" x14ac:dyDescent="0.25">
      <c r="A28" s="8" t="s">
        <v>26</v>
      </c>
      <c r="B28" s="9" t="s">
        <v>27</v>
      </c>
      <c r="C28" s="9" t="s">
        <v>39</v>
      </c>
      <c r="D28" s="9" t="s">
        <v>40</v>
      </c>
      <c r="E28" s="9" t="s">
        <v>43</v>
      </c>
      <c r="F28" s="9" t="s">
        <v>44</v>
      </c>
      <c r="G28" s="9" t="s">
        <v>45</v>
      </c>
      <c r="H28" s="9" t="s">
        <v>46</v>
      </c>
      <c r="I28" s="9" t="s">
        <v>47</v>
      </c>
      <c r="J28" s="10" t="s">
        <v>48</v>
      </c>
    </row>
    <row r="29" spans="1:14" ht="147.75" customHeight="1" x14ac:dyDescent="0.25">
      <c r="A29" s="30" t="s">
        <v>62</v>
      </c>
      <c r="B29" s="30" t="s">
        <v>63</v>
      </c>
      <c r="C29" s="31">
        <v>729418</v>
      </c>
      <c r="D29" s="31">
        <v>1254783844</v>
      </c>
      <c r="E29" s="31">
        <v>175060</v>
      </c>
      <c r="F29" s="31">
        <v>297322536</v>
      </c>
      <c r="G29" s="36">
        <v>208917</v>
      </c>
      <c r="H29" s="32">
        <v>239476082.22</v>
      </c>
      <c r="I29" s="33">
        <f>IF(G29&gt;0,G29/E29,0)</f>
        <v>1.1934022620815721</v>
      </c>
      <c r="J29" s="33">
        <f>IF(H29&gt;0,H29/F29,0)</f>
        <v>0.80544208132275585</v>
      </c>
    </row>
    <row r="30" spans="1:14" x14ac:dyDescent="0.25">
      <c r="A30" s="23"/>
      <c r="B30" s="24"/>
      <c r="C30" s="34">
        <f t="shared" ref="C30:H30" si="0">C29</f>
        <v>729418</v>
      </c>
      <c r="D30" s="34">
        <f t="shared" si="0"/>
        <v>1254783844</v>
      </c>
      <c r="E30" s="34">
        <f t="shared" si="0"/>
        <v>175060</v>
      </c>
      <c r="F30" s="34">
        <f t="shared" si="0"/>
        <v>297322536</v>
      </c>
      <c r="G30" s="34">
        <f t="shared" si="0"/>
        <v>208917</v>
      </c>
      <c r="H30" s="34">
        <f t="shared" si="0"/>
        <v>239476082.22</v>
      </c>
      <c r="I30" s="33">
        <f>IF(G30&gt;0,G30/E30,0)</f>
        <v>1.1934022620815721</v>
      </c>
      <c r="J30" s="35">
        <f>IF(H30&gt;0,H30/F30,0)</f>
        <v>0.80544208132275585</v>
      </c>
    </row>
    <row r="31" spans="1:14" ht="15.75" x14ac:dyDescent="0.25">
      <c r="A31" s="69" t="s">
        <v>28</v>
      </c>
      <c r="B31" s="70"/>
      <c r="C31" s="70"/>
      <c r="D31" s="70"/>
      <c r="E31" s="70"/>
      <c r="F31" s="70"/>
      <c r="G31" s="70"/>
      <c r="H31" s="70"/>
      <c r="I31" s="70"/>
      <c r="J31" s="71"/>
    </row>
    <row r="32" spans="1:14" ht="15.75" x14ac:dyDescent="0.25">
      <c r="A32" s="72" t="s">
        <v>29</v>
      </c>
      <c r="B32" s="73"/>
      <c r="C32" s="73"/>
      <c r="D32" s="73"/>
      <c r="E32" s="73"/>
      <c r="F32" s="73"/>
      <c r="G32" s="73"/>
      <c r="H32" s="73"/>
      <c r="I32" s="73"/>
      <c r="J32" s="74"/>
      <c r="K32" s="1"/>
    </row>
    <row r="33" spans="1:11" ht="15" customHeight="1" x14ac:dyDescent="0.25">
      <c r="A33" s="11" t="s">
        <v>30</v>
      </c>
      <c r="B33" s="131" t="s">
        <v>65</v>
      </c>
      <c r="C33" s="131"/>
      <c r="D33" s="131"/>
      <c r="E33" s="131"/>
      <c r="F33" s="131"/>
      <c r="G33" s="131"/>
      <c r="H33" s="131"/>
      <c r="I33" s="131"/>
      <c r="J33" s="132"/>
    </row>
    <row r="34" spans="1:11" ht="30" customHeight="1" x14ac:dyDescent="0.25">
      <c r="A34" s="11" t="s">
        <v>31</v>
      </c>
      <c r="B34" s="104" t="s">
        <v>64</v>
      </c>
      <c r="C34" s="105"/>
      <c r="D34" s="105"/>
      <c r="E34" s="105"/>
      <c r="F34" s="105"/>
      <c r="G34" s="105"/>
      <c r="H34" s="105"/>
      <c r="I34" s="105"/>
      <c r="J34" s="106"/>
    </row>
    <row r="35" spans="1:11" ht="15" customHeight="1" x14ac:dyDescent="0.25">
      <c r="A35" s="22" t="s">
        <v>32</v>
      </c>
      <c r="B35" s="142" t="s">
        <v>74</v>
      </c>
      <c r="C35" s="105"/>
      <c r="D35" s="105"/>
      <c r="E35" s="105"/>
      <c r="F35" s="105"/>
      <c r="G35" s="105"/>
      <c r="H35" s="105"/>
      <c r="I35" s="105"/>
      <c r="J35" s="106"/>
    </row>
    <row r="36" spans="1:11" ht="30" customHeight="1" x14ac:dyDescent="0.25">
      <c r="A36" s="22" t="s">
        <v>33</v>
      </c>
      <c r="B36" s="133" t="s">
        <v>75</v>
      </c>
      <c r="C36" s="134"/>
      <c r="D36" s="134"/>
      <c r="E36" s="134"/>
      <c r="F36" s="134"/>
      <c r="G36" s="134"/>
      <c r="H36" s="134"/>
      <c r="I36" s="134"/>
      <c r="J36" s="135"/>
    </row>
    <row r="37" spans="1:11" ht="15.75" x14ac:dyDescent="0.25">
      <c r="A37" s="69" t="s">
        <v>34</v>
      </c>
      <c r="B37" s="70"/>
      <c r="C37" s="70"/>
      <c r="D37" s="70"/>
      <c r="E37" s="70"/>
      <c r="F37" s="70"/>
      <c r="G37" s="70"/>
      <c r="H37" s="70"/>
      <c r="I37" s="70"/>
      <c r="J37" s="71"/>
    </row>
    <row r="38" spans="1:11" ht="15.75" customHeight="1" x14ac:dyDescent="0.25">
      <c r="A38" s="121" t="s">
        <v>35</v>
      </c>
      <c r="B38" s="122"/>
      <c r="C38" s="122"/>
      <c r="D38" s="122"/>
      <c r="E38" s="122"/>
      <c r="F38" s="122"/>
      <c r="G38" s="122"/>
      <c r="H38" s="122"/>
      <c r="I38" s="122"/>
      <c r="J38" s="123"/>
      <c r="K38" s="1"/>
    </row>
    <row r="39" spans="1:11" ht="15" customHeight="1" x14ac:dyDescent="0.25">
      <c r="A39" s="124" t="s">
        <v>41</v>
      </c>
      <c r="B39" s="125"/>
      <c r="C39" s="125"/>
      <c r="D39" s="125"/>
      <c r="E39" s="125"/>
      <c r="F39" s="125"/>
      <c r="G39" s="125"/>
      <c r="H39" s="125"/>
      <c r="I39" s="125"/>
      <c r="J39" s="126"/>
    </row>
    <row r="40" spans="1:11" x14ac:dyDescent="0.25">
      <c r="A40" s="17"/>
      <c r="B40" s="17"/>
      <c r="C40" s="17"/>
      <c r="D40" s="17"/>
      <c r="E40" s="17"/>
      <c r="F40" s="17"/>
      <c r="G40" s="17"/>
      <c r="H40" s="17"/>
      <c r="I40" s="17"/>
      <c r="J40" s="17"/>
    </row>
    <row r="41" spans="1:11" ht="15" customHeight="1" x14ac:dyDescent="0.25">
      <c r="A41" s="127" t="s">
        <v>42</v>
      </c>
      <c r="B41" s="127"/>
      <c r="C41" s="127"/>
      <c r="D41" s="127"/>
      <c r="E41" s="127"/>
      <c r="F41" s="127"/>
      <c r="G41" s="127"/>
      <c r="H41" s="127"/>
      <c r="I41" s="127"/>
      <c r="J41" s="127"/>
    </row>
  </sheetData>
  <mergeCells count="48">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38:J38"/>
    <mergeCell ref="A39:J39"/>
    <mergeCell ref="A41:J41"/>
    <mergeCell ref="A32:J32"/>
    <mergeCell ref="B33:J33"/>
    <mergeCell ref="B34:J34"/>
    <mergeCell ref="B35:J35"/>
    <mergeCell ref="B36:J36"/>
    <mergeCell ref="A37:J37"/>
  </mergeCells>
  <dataValidations count="15">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3:J33 A29:H29"/>
    <dataValidation allowBlank="1" showInputMessage="1" showErrorMessage="1" prompt="1. Describir lo plasmado en el presupuesto_x000a_2. Describir lo alcanzado en términos financieros y de producción " sqref="B35:J35"/>
    <dataValidation allowBlank="1" showInputMessage="1" showErrorMessage="1" prompt="De existir desvío, explicar razones." sqref="B36:J36"/>
    <dataValidation allowBlank="1" showInputMessage="1" showErrorMessage="1" prompt="Oportunidades de mejora identificadas" sqref="A39:J40"/>
    <dataValidation allowBlank="1" showInputMessage="1" showErrorMessage="1" prompt="Presupuesto del programa" sqref="A25:C25 F25"/>
    <dataValidation allowBlank="1" showInputMessage="1" showErrorMessage="1" prompt="¿En qué consiste el programa?" sqref="B19:J19 B34:J34"/>
    <dataValidation allowBlank="1" showInputMessage="1" showErrorMessage="1" prompt="Nombre de cada producto" sqref="A28 A30"/>
    <dataValidation allowBlank="1" showInputMessage="1" showErrorMessage="1" prompt="Nombre del indicador" sqref="B28 B30"/>
    <dataValidation allowBlank="1" showInputMessage="1" showErrorMessage="1" prompt="Meta anual del indicador" sqref="E28 C28"/>
    <dataValidation allowBlank="1" showInputMessage="1" showErrorMessage="1" prompt="Monto presupuestado para el producto" sqref="F28 D28 C30:H30"/>
    <dataValidation allowBlank="1" showInputMessage="1" showErrorMessage="1" prompt="Meta alcanzada en el trimestre" sqref="G28"/>
    <dataValidation allowBlank="1" showInputMessage="1" showErrorMessage="1" prompt="Monto ejecutado en el trimestre" sqref="H28"/>
  </dataValidations>
  <pageMargins left="0.7" right="0.7" top="0.75" bottom="0.75" header="0.3" footer="0.3"/>
  <drawing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opLeftCell="A34" workbookViewId="0">
      <selection activeCell="B51" sqref="B51"/>
    </sheetView>
  </sheetViews>
  <sheetFormatPr baseColWidth="10" defaultRowHeight="15" x14ac:dyDescent="0.25"/>
  <cols>
    <col min="1" max="1" width="23" style="6" customWidth="1"/>
    <col min="2" max="2" width="12" style="6" customWidth="1"/>
    <col min="3" max="3" width="10.42578125" style="6" customWidth="1"/>
    <col min="4" max="4" width="13.28515625" style="6" bestFit="1" customWidth="1"/>
    <col min="5" max="5" width="12" style="6" customWidth="1"/>
    <col min="6" max="6" width="11.7109375" style="6" bestFit="1" customWidth="1"/>
    <col min="7" max="7" width="12" style="6" customWidth="1"/>
    <col min="8" max="8" width="15.140625" style="6" bestFit="1" customWidth="1"/>
    <col min="9" max="10" width="12" style="6" customWidth="1"/>
    <col min="11" max="11" width="15.140625" style="6" bestFit="1" customWidth="1"/>
    <col min="13" max="13" width="15.140625" bestFit="1" customWidth="1"/>
    <col min="14" max="14" width="14.140625" bestFit="1" customWidth="1"/>
  </cols>
  <sheetData>
    <row r="1" spans="1:11" ht="21.75" customHeight="1" thickBot="1" x14ac:dyDescent="0.3">
      <c r="A1" s="12"/>
      <c r="B1" s="75" t="s">
        <v>76</v>
      </c>
      <c r="C1" s="76"/>
      <c r="D1" s="76"/>
      <c r="E1" s="76"/>
      <c r="F1" s="76"/>
      <c r="G1" s="76"/>
      <c r="H1" s="76"/>
      <c r="I1" s="76"/>
      <c r="J1" s="77"/>
      <c r="K1" s="1"/>
    </row>
    <row r="2" spans="1:11" ht="21.75" customHeight="1" thickBot="1" x14ac:dyDescent="0.3">
      <c r="A2" s="13"/>
      <c r="B2" s="78" t="s">
        <v>0</v>
      </c>
      <c r="C2" s="79"/>
      <c r="D2" s="78" t="s">
        <v>1</v>
      </c>
      <c r="E2" s="80"/>
      <c r="F2" s="80"/>
      <c r="G2" s="80"/>
      <c r="H2" s="79"/>
      <c r="I2" s="2" t="s">
        <v>2</v>
      </c>
      <c r="J2" s="3" t="s">
        <v>3</v>
      </c>
      <c r="K2" s="1"/>
    </row>
    <row r="3" spans="1:11" ht="21.75" customHeight="1" thickBot="1" x14ac:dyDescent="0.3">
      <c r="A3" s="14"/>
      <c r="B3" s="81" t="s">
        <v>4</v>
      </c>
      <c r="C3" s="82"/>
      <c r="D3" s="83" t="s">
        <v>54</v>
      </c>
      <c r="E3" s="84"/>
      <c r="F3" s="84"/>
      <c r="G3" s="84"/>
      <c r="H3" s="85"/>
      <c r="I3" s="18">
        <v>44657</v>
      </c>
      <c r="J3" s="19">
        <v>1</v>
      </c>
      <c r="K3" s="1"/>
    </row>
    <row r="4" spans="1:11" x14ac:dyDescent="0.25">
      <c r="A4" s="86"/>
      <c r="B4" s="87"/>
      <c r="C4" s="87"/>
      <c r="D4" s="87"/>
      <c r="E4" s="87"/>
      <c r="F4" s="87"/>
      <c r="G4" s="87"/>
      <c r="H4" s="87"/>
      <c r="I4" s="87"/>
      <c r="J4" s="88"/>
      <c r="K4" s="1"/>
    </row>
    <row r="5" spans="1:11" x14ac:dyDescent="0.25">
      <c r="A5" s="66"/>
      <c r="B5" s="67"/>
      <c r="C5" s="67"/>
      <c r="D5" s="67"/>
      <c r="E5" s="67"/>
      <c r="F5" s="67"/>
      <c r="G5" s="67"/>
      <c r="H5" s="67"/>
      <c r="I5" s="67"/>
      <c r="J5" s="68"/>
      <c r="K5" s="1"/>
    </row>
    <row r="6" spans="1:11" ht="15.75" x14ac:dyDescent="0.25">
      <c r="A6" s="69" t="s">
        <v>5</v>
      </c>
      <c r="B6" s="70"/>
      <c r="C6" s="70"/>
      <c r="D6" s="70"/>
      <c r="E6" s="70"/>
      <c r="F6" s="70"/>
      <c r="G6" s="70"/>
      <c r="H6" s="70"/>
      <c r="I6" s="70"/>
      <c r="J6" s="71"/>
      <c r="K6" s="1"/>
    </row>
    <row r="7" spans="1:11" ht="15.75" x14ac:dyDescent="0.25">
      <c r="A7" s="72" t="s">
        <v>6</v>
      </c>
      <c r="B7" s="73"/>
      <c r="C7" s="73"/>
      <c r="D7" s="73"/>
      <c r="E7" s="73"/>
      <c r="F7" s="73"/>
      <c r="G7" s="73"/>
      <c r="H7" s="73"/>
      <c r="I7" s="73"/>
      <c r="J7" s="74"/>
      <c r="K7" s="1"/>
    </row>
    <row r="8" spans="1:11" ht="15" customHeight="1" x14ac:dyDescent="0.25">
      <c r="A8" s="4" t="s">
        <v>7</v>
      </c>
      <c r="B8" s="89" t="s">
        <v>52</v>
      </c>
      <c r="C8" s="90"/>
      <c r="D8" s="90"/>
      <c r="E8" s="90"/>
      <c r="F8" s="90"/>
      <c r="G8" s="90"/>
      <c r="H8" s="90"/>
      <c r="I8" s="90"/>
      <c r="J8" s="91"/>
      <c r="K8" s="1"/>
    </row>
    <row r="9" spans="1:11" ht="15" customHeight="1" x14ac:dyDescent="0.25">
      <c r="A9" s="15" t="s">
        <v>36</v>
      </c>
      <c r="B9" s="89" t="s">
        <v>51</v>
      </c>
      <c r="C9" s="90"/>
      <c r="D9" s="90"/>
      <c r="E9" s="90"/>
      <c r="F9" s="90"/>
      <c r="G9" s="90"/>
      <c r="H9" s="90"/>
      <c r="I9" s="90"/>
      <c r="J9" s="91"/>
      <c r="K9" s="1"/>
    </row>
    <row r="10" spans="1:11" ht="15" customHeight="1" x14ac:dyDescent="0.25">
      <c r="A10" s="15" t="s">
        <v>37</v>
      </c>
      <c r="B10" s="128" t="s">
        <v>57</v>
      </c>
      <c r="C10" s="129"/>
      <c r="D10" s="129"/>
      <c r="E10" s="129"/>
      <c r="F10" s="129"/>
      <c r="G10" s="129"/>
      <c r="H10" s="129"/>
      <c r="I10" s="129"/>
      <c r="J10" s="130"/>
      <c r="K10" s="1"/>
    </row>
    <row r="11" spans="1:11" ht="15" customHeight="1" x14ac:dyDescent="0.25">
      <c r="A11" s="20" t="s">
        <v>8</v>
      </c>
      <c r="B11" s="92" t="s">
        <v>58</v>
      </c>
      <c r="C11" s="93"/>
      <c r="D11" s="93"/>
      <c r="E11" s="93"/>
      <c r="F11" s="93"/>
      <c r="G11" s="93"/>
      <c r="H11" s="93"/>
      <c r="I11" s="93"/>
      <c r="J11" s="94"/>
    </row>
    <row r="12" spans="1:11" ht="15" customHeight="1" x14ac:dyDescent="0.25">
      <c r="A12" s="20" t="s">
        <v>9</v>
      </c>
      <c r="B12" s="92" t="s">
        <v>59</v>
      </c>
      <c r="C12" s="93"/>
      <c r="D12" s="93"/>
      <c r="E12" s="93"/>
      <c r="F12" s="93"/>
      <c r="G12" s="93"/>
      <c r="H12" s="93"/>
      <c r="I12" s="93"/>
      <c r="J12" s="94"/>
    </row>
    <row r="13" spans="1:11" ht="15.75" x14ac:dyDescent="0.25">
      <c r="A13" s="95" t="s">
        <v>10</v>
      </c>
      <c r="B13" s="96"/>
      <c r="C13" s="96"/>
      <c r="D13" s="96"/>
      <c r="E13" s="96"/>
      <c r="F13" s="96"/>
      <c r="G13" s="96"/>
      <c r="H13" s="96"/>
      <c r="I13" s="96"/>
      <c r="J13" s="97"/>
    </row>
    <row r="14" spans="1:11" ht="15" customHeight="1" x14ac:dyDescent="0.25">
      <c r="A14" s="4" t="s">
        <v>11</v>
      </c>
      <c r="B14" s="16">
        <v>2</v>
      </c>
      <c r="C14" s="63" t="s">
        <v>56</v>
      </c>
      <c r="D14" s="64"/>
      <c r="E14" s="64"/>
      <c r="F14" s="64"/>
      <c r="G14" s="64"/>
      <c r="H14" s="64"/>
      <c r="I14" s="64"/>
      <c r="J14" s="65"/>
    </row>
    <row r="15" spans="1:11" ht="15" customHeight="1" x14ac:dyDescent="0.25">
      <c r="A15" s="4" t="s">
        <v>12</v>
      </c>
      <c r="B15" s="7">
        <v>2.2000000000000002</v>
      </c>
      <c r="C15" s="63" t="str">
        <f>IFERROR(VLOOKUP(B15,'[1]Validacion datos'!A8:B26,2,FALSE),"")</f>
        <v>Salud y seguridad social integral</v>
      </c>
      <c r="D15" s="64"/>
      <c r="E15" s="64"/>
      <c r="F15" s="64"/>
      <c r="G15" s="64"/>
      <c r="H15" s="64"/>
      <c r="I15" s="64"/>
      <c r="J15" s="65"/>
    </row>
    <row r="16" spans="1:11" ht="15" customHeight="1" x14ac:dyDescent="0.25">
      <c r="A16" s="4" t="s">
        <v>13</v>
      </c>
      <c r="B16" s="7" t="s">
        <v>50</v>
      </c>
      <c r="C16" s="98" t="str">
        <f>IFERROR(VLOOKUP(B16,'[1]Validacion datos'!D8:E64,2,FALSE),"")</f>
        <v>Garantizar el derecho de la población al acceso a un modelo de atención integral, con calidad y calidez, que privilegie la promoción de la salud y la prevención de la enfermedad, mediante la consolidación del Sistema Nacional de Salud</v>
      </c>
      <c r="D16" s="99"/>
      <c r="E16" s="99"/>
      <c r="F16" s="99"/>
      <c r="G16" s="99"/>
      <c r="H16" s="99"/>
      <c r="I16" s="99"/>
      <c r="J16" s="100"/>
    </row>
    <row r="17" spans="1:14" ht="15.75" x14ac:dyDescent="0.25">
      <c r="A17" s="101" t="s">
        <v>14</v>
      </c>
      <c r="B17" s="102"/>
      <c r="C17" s="102"/>
      <c r="D17" s="102"/>
      <c r="E17" s="102"/>
      <c r="F17" s="102"/>
      <c r="G17" s="102"/>
      <c r="H17" s="102"/>
      <c r="I17" s="102"/>
      <c r="J17" s="103"/>
    </row>
    <row r="18" spans="1:14" ht="29.25" customHeight="1" x14ac:dyDescent="0.25">
      <c r="A18" s="20" t="s">
        <v>15</v>
      </c>
      <c r="B18" s="104" t="s">
        <v>60</v>
      </c>
      <c r="C18" s="105"/>
      <c r="D18" s="105"/>
      <c r="E18" s="105"/>
      <c r="F18" s="105"/>
      <c r="G18" s="105"/>
      <c r="H18" s="105"/>
      <c r="I18" s="105"/>
      <c r="J18" s="106"/>
    </row>
    <row r="19" spans="1:14" ht="33.75" customHeight="1" x14ac:dyDescent="0.25">
      <c r="A19" s="21" t="s">
        <v>16</v>
      </c>
      <c r="B19" s="104" t="s">
        <v>64</v>
      </c>
      <c r="C19" s="105"/>
      <c r="D19" s="105"/>
      <c r="E19" s="105"/>
      <c r="F19" s="105"/>
      <c r="G19" s="105"/>
      <c r="H19" s="105"/>
      <c r="I19" s="105"/>
      <c r="J19" s="106"/>
    </row>
    <row r="20" spans="1:14" ht="28.5" customHeight="1" x14ac:dyDescent="0.25">
      <c r="A20" s="21" t="s">
        <v>17</v>
      </c>
      <c r="B20" s="104" t="s">
        <v>61</v>
      </c>
      <c r="C20" s="105"/>
      <c r="D20" s="105"/>
      <c r="E20" s="105"/>
      <c r="F20" s="105"/>
      <c r="G20" s="105"/>
      <c r="H20" s="105"/>
      <c r="I20" s="105"/>
      <c r="J20" s="106"/>
    </row>
    <row r="21" spans="1:14" ht="25.5" customHeight="1" x14ac:dyDescent="0.25">
      <c r="A21" s="21" t="s">
        <v>38</v>
      </c>
      <c r="B21" s="104" t="s">
        <v>66</v>
      </c>
      <c r="C21" s="105"/>
      <c r="D21" s="105"/>
      <c r="E21" s="105"/>
      <c r="F21" s="105"/>
      <c r="G21" s="105"/>
      <c r="H21" s="105"/>
      <c r="I21" s="105"/>
      <c r="J21" s="106"/>
      <c r="K21" s="1"/>
    </row>
    <row r="22" spans="1:14" ht="15.75" x14ac:dyDescent="0.25">
      <c r="A22" s="95" t="s">
        <v>18</v>
      </c>
      <c r="B22" s="96"/>
      <c r="C22" s="96"/>
      <c r="D22" s="96"/>
      <c r="E22" s="96"/>
      <c r="F22" s="96"/>
      <c r="G22" s="96"/>
      <c r="H22" s="96"/>
      <c r="I22" s="96"/>
      <c r="J22" s="97"/>
    </row>
    <row r="23" spans="1:14" ht="15.75" x14ac:dyDescent="0.25">
      <c r="A23" s="107" t="s">
        <v>19</v>
      </c>
      <c r="B23" s="108"/>
      <c r="C23" s="108"/>
      <c r="D23" s="108"/>
      <c r="E23" s="108"/>
      <c r="F23" s="108"/>
      <c r="G23" s="108"/>
      <c r="H23" s="108"/>
      <c r="I23" s="108"/>
      <c r="J23" s="109"/>
      <c r="K23" s="1"/>
    </row>
    <row r="24" spans="1:14" ht="15" customHeight="1" x14ac:dyDescent="0.25">
      <c r="A24" s="110" t="s">
        <v>20</v>
      </c>
      <c r="B24" s="111"/>
      <c r="C24" s="112" t="s">
        <v>21</v>
      </c>
      <c r="D24" s="114"/>
      <c r="E24" s="114"/>
      <c r="F24" s="114" t="s">
        <v>22</v>
      </c>
      <c r="G24" s="114"/>
      <c r="H24" s="111"/>
      <c r="I24" s="112" t="s">
        <v>23</v>
      </c>
      <c r="J24" s="113"/>
    </row>
    <row r="25" spans="1:14" x14ac:dyDescent="0.25">
      <c r="A25" s="136">
        <v>1254783844</v>
      </c>
      <c r="B25" s="120"/>
      <c r="C25" s="118">
        <v>1254783844</v>
      </c>
      <c r="D25" s="119"/>
      <c r="E25" s="120"/>
      <c r="F25" s="118">
        <v>448022733.13999999</v>
      </c>
      <c r="G25" s="119"/>
      <c r="H25" s="120"/>
      <c r="I25" s="137">
        <f>F25/C25</f>
        <v>0.35705172271886532</v>
      </c>
      <c r="J25" s="138"/>
      <c r="K25" s="25"/>
      <c r="L25" s="26"/>
      <c r="M25" s="27"/>
      <c r="N25" s="28"/>
    </row>
    <row r="26" spans="1:14" ht="15.75" x14ac:dyDescent="0.25">
      <c r="A26" s="139" t="s">
        <v>24</v>
      </c>
      <c r="B26" s="140"/>
      <c r="C26" s="140"/>
      <c r="D26" s="140"/>
      <c r="E26" s="140"/>
      <c r="F26" s="140"/>
      <c r="G26" s="140"/>
      <c r="H26" s="140"/>
      <c r="I26" s="140"/>
      <c r="J26" s="141"/>
      <c r="K26" s="29"/>
      <c r="N26" s="27"/>
    </row>
    <row r="27" spans="1:14" ht="15" customHeight="1" x14ac:dyDescent="0.25">
      <c r="A27" s="5"/>
      <c r="B27"/>
      <c r="C27" s="115" t="s">
        <v>49</v>
      </c>
      <c r="D27" s="116"/>
      <c r="E27" s="115" t="s">
        <v>53</v>
      </c>
      <c r="F27" s="116"/>
      <c r="G27" s="115" t="s">
        <v>55</v>
      </c>
      <c r="H27" s="116"/>
      <c r="I27" s="115" t="s">
        <v>25</v>
      </c>
      <c r="J27" s="117"/>
      <c r="K27" s="37"/>
    </row>
    <row r="28" spans="1:14" ht="38.25" x14ac:dyDescent="0.25">
      <c r="A28" s="8" t="s">
        <v>26</v>
      </c>
      <c r="B28" s="9" t="s">
        <v>27</v>
      </c>
      <c r="C28" s="9" t="s">
        <v>39</v>
      </c>
      <c r="D28" s="9" t="s">
        <v>40</v>
      </c>
      <c r="E28" s="9" t="s">
        <v>43</v>
      </c>
      <c r="F28" s="9" t="s">
        <v>44</v>
      </c>
      <c r="G28" s="9" t="s">
        <v>45</v>
      </c>
      <c r="H28" s="9" t="s">
        <v>46</v>
      </c>
      <c r="I28" s="9" t="s">
        <v>47</v>
      </c>
      <c r="J28" s="10" t="s">
        <v>48</v>
      </c>
    </row>
    <row r="29" spans="1:14" ht="147.75" customHeight="1" x14ac:dyDescent="0.25">
      <c r="A29" s="30" t="s">
        <v>62</v>
      </c>
      <c r="B29" s="30" t="s">
        <v>63</v>
      </c>
      <c r="C29" s="31">
        <v>729418</v>
      </c>
      <c r="D29" s="31">
        <v>1254783844</v>
      </c>
      <c r="E29" s="31">
        <v>328238</v>
      </c>
      <c r="F29" s="31">
        <v>412403976</v>
      </c>
      <c r="G29" s="36">
        <v>404389</v>
      </c>
      <c r="H29" s="32" t="e">
        <f>+[2]!Tabla13[[#This Row],[Financiera 
 (F)]]+[2]!Tabla1342[[#This Row],[Financiera 
 (F)]]</f>
        <v>#REF!</v>
      </c>
      <c r="I29" s="33">
        <f>IF(G29&gt;0,G29/E29,0)</f>
        <v>1.2319993419409088</v>
      </c>
      <c r="J29" s="33" t="e">
        <f>IF(H29&gt;0,H29/F29,0)</f>
        <v>#REF!</v>
      </c>
    </row>
    <row r="30" spans="1:14" x14ac:dyDescent="0.25">
      <c r="A30" s="23"/>
      <c r="B30" s="24"/>
      <c r="C30" s="34">
        <f t="shared" ref="C30:H30" si="0">C29</f>
        <v>729418</v>
      </c>
      <c r="D30" s="34">
        <f t="shared" si="0"/>
        <v>1254783844</v>
      </c>
      <c r="E30" s="34">
        <f t="shared" si="0"/>
        <v>328238</v>
      </c>
      <c r="F30" s="34">
        <f t="shared" si="0"/>
        <v>412403976</v>
      </c>
      <c r="G30" s="34">
        <f t="shared" si="0"/>
        <v>404389</v>
      </c>
      <c r="H30" s="34" t="e">
        <f t="shared" si="0"/>
        <v>#REF!</v>
      </c>
      <c r="I30" s="33">
        <f>IF(G30&gt;0,G30/E30,0)</f>
        <v>1.2319993419409088</v>
      </c>
      <c r="J30" s="35" t="e">
        <f>IF(H30&gt;0,H30/F30,0)</f>
        <v>#REF!</v>
      </c>
    </row>
    <row r="31" spans="1:14" ht="15.75" x14ac:dyDescent="0.25">
      <c r="A31" s="69" t="s">
        <v>28</v>
      </c>
      <c r="B31" s="70"/>
      <c r="C31" s="70"/>
      <c r="D31" s="70"/>
      <c r="E31" s="70"/>
      <c r="F31" s="70"/>
      <c r="G31" s="70"/>
      <c r="H31" s="70"/>
      <c r="I31" s="70"/>
      <c r="J31" s="71"/>
      <c r="K31" s="37"/>
    </row>
    <row r="32" spans="1:14" ht="15.75" x14ac:dyDescent="0.25">
      <c r="A32" s="72" t="s">
        <v>29</v>
      </c>
      <c r="B32" s="73"/>
      <c r="C32" s="73"/>
      <c r="D32" s="73"/>
      <c r="E32" s="73"/>
      <c r="F32" s="73"/>
      <c r="G32" s="73"/>
      <c r="H32" s="73"/>
      <c r="I32" s="73"/>
      <c r="J32" s="74"/>
      <c r="K32" s="1"/>
    </row>
    <row r="33" spans="1:11" ht="15" customHeight="1" x14ac:dyDescent="0.25">
      <c r="A33" s="11" t="s">
        <v>30</v>
      </c>
      <c r="B33" s="131" t="s">
        <v>65</v>
      </c>
      <c r="C33" s="131"/>
      <c r="D33" s="131"/>
      <c r="E33" s="131"/>
      <c r="F33" s="131"/>
      <c r="G33" s="131"/>
      <c r="H33" s="131"/>
      <c r="I33" s="131"/>
      <c r="J33" s="132"/>
    </row>
    <row r="34" spans="1:11" ht="30" x14ac:dyDescent="0.25">
      <c r="A34" s="11" t="s">
        <v>31</v>
      </c>
      <c r="B34" s="104" t="s">
        <v>64</v>
      </c>
      <c r="C34" s="105"/>
      <c r="D34" s="105"/>
      <c r="E34" s="105"/>
      <c r="F34" s="105"/>
      <c r="G34" s="105"/>
      <c r="H34" s="105"/>
      <c r="I34" s="105"/>
      <c r="J34" s="106"/>
    </row>
    <row r="35" spans="1:11" x14ac:dyDescent="0.25">
      <c r="A35" s="22" t="s">
        <v>32</v>
      </c>
      <c r="B35" s="142" t="s">
        <v>78</v>
      </c>
      <c r="C35" s="105"/>
      <c r="D35" s="105"/>
      <c r="E35" s="105"/>
      <c r="F35" s="105"/>
      <c r="G35" s="105"/>
      <c r="H35" s="105"/>
      <c r="I35" s="105"/>
      <c r="J35" s="106"/>
    </row>
    <row r="36" spans="1:11" ht="30" x14ac:dyDescent="0.25">
      <c r="A36" s="22" t="s">
        <v>33</v>
      </c>
      <c r="B36" s="133" t="s">
        <v>77</v>
      </c>
      <c r="C36" s="134"/>
      <c r="D36" s="134"/>
      <c r="E36" s="134"/>
      <c r="F36" s="134"/>
      <c r="G36" s="134"/>
      <c r="H36" s="134"/>
      <c r="I36" s="134"/>
      <c r="J36" s="135"/>
    </row>
    <row r="37" spans="1:11" ht="15.75" x14ac:dyDescent="0.25">
      <c r="A37" s="69" t="s">
        <v>34</v>
      </c>
      <c r="B37" s="70"/>
      <c r="C37" s="70"/>
      <c r="D37" s="70"/>
      <c r="E37" s="70"/>
      <c r="F37" s="70"/>
      <c r="G37" s="70"/>
      <c r="H37" s="70"/>
      <c r="I37" s="70"/>
      <c r="J37" s="71"/>
    </row>
    <row r="38" spans="1:11" ht="15.75" x14ac:dyDescent="0.25">
      <c r="A38" s="121" t="s">
        <v>35</v>
      </c>
      <c r="B38" s="122"/>
      <c r="C38" s="122"/>
      <c r="D38" s="122"/>
      <c r="E38" s="122"/>
      <c r="F38" s="122"/>
      <c r="G38" s="122"/>
      <c r="H38" s="122"/>
      <c r="I38" s="122"/>
      <c r="J38" s="123"/>
      <c r="K38" s="1"/>
    </row>
    <row r="39" spans="1:11" x14ac:dyDescent="0.25">
      <c r="A39" s="124" t="s">
        <v>41</v>
      </c>
      <c r="B39" s="125"/>
      <c r="C39" s="125"/>
      <c r="D39" s="125"/>
      <c r="E39" s="125"/>
      <c r="F39" s="125"/>
      <c r="G39" s="125"/>
      <c r="H39" s="125"/>
      <c r="I39" s="125"/>
      <c r="J39" s="126"/>
    </row>
    <row r="40" spans="1:11" x14ac:dyDescent="0.25">
      <c r="A40" s="17"/>
      <c r="B40" s="17"/>
      <c r="C40" s="17"/>
      <c r="D40" s="17"/>
      <c r="E40" s="17"/>
      <c r="F40" s="17"/>
      <c r="G40" s="17"/>
      <c r="H40" s="17"/>
      <c r="I40" s="17"/>
      <c r="J40" s="17"/>
    </row>
    <row r="41" spans="1:11" x14ac:dyDescent="0.25">
      <c r="A41" s="127" t="s">
        <v>42</v>
      </c>
      <c r="B41" s="127"/>
      <c r="C41" s="127"/>
      <c r="D41" s="127"/>
      <c r="E41" s="127"/>
      <c r="F41" s="127"/>
      <c r="G41" s="127"/>
      <c r="H41" s="127"/>
      <c r="I41" s="127"/>
      <c r="J41" s="127"/>
    </row>
  </sheetData>
  <mergeCells count="48">
    <mergeCell ref="B10:J10"/>
    <mergeCell ref="B1:J1"/>
    <mergeCell ref="B2:C2"/>
    <mergeCell ref="D2:H2"/>
    <mergeCell ref="B3:C3"/>
    <mergeCell ref="D3:H3"/>
    <mergeCell ref="A4:J4"/>
    <mergeCell ref="A5:J5"/>
    <mergeCell ref="A6:J6"/>
    <mergeCell ref="A7:J7"/>
    <mergeCell ref="B8:J8"/>
    <mergeCell ref="B9:J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38:J38"/>
    <mergeCell ref="A39:J39"/>
    <mergeCell ref="A41:J41"/>
    <mergeCell ref="A32:J32"/>
    <mergeCell ref="B33:J33"/>
    <mergeCell ref="B34:J34"/>
    <mergeCell ref="B35:J35"/>
    <mergeCell ref="B36:J36"/>
    <mergeCell ref="A37:J37"/>
  </mergeCells>
  <dataValidations count="15">
    <dataValidation allowBlank="1" showInputMessage="1" showErrorMessage="1" prompt="Monto ejecutado en el trimestre" sqref="H28"/>
    <dataValidation allowBlank="1" showInputMessage="1" showErrorMessage="1" prompt="Meta alcanzada en el trimestre" sqref="G28"/>
    <dataValidation allowBlank="1" showInputMessage="1" showErrorMessage="1" prompt="Monto presupuestado para el producto" sqref="F28 D28 C30:H30"/>
    <dataValidation allowBlank="1" showInputMessage="1" showErrorMessage="1" prompt="Meta anual del indicador" sqref="E28 C28"/>
    <dataValidation allowBlank="1" showInputMessage="1" showErrorMessage="1" prompt="Nombre del indicador" sqref="B28 B30"/>
    <dataValidation allowBlank="1" showInputMessage="1" showErrorMessage="1" prompt="Nombre de cada producto" sqref="A28 A30"/>
    <dataValidation allowBlank="1" showInputMessage="1" showErrorMessage="1" prompt="¿En qué consiste el programa?" sqref="B19:J19 B34:J34"/>
    <dataValidation allowBlank="1" showInputMessage="1" showErrorMessage="1" prompt="Presupuesto del programa" sqref="A25:C25 F25"/>
    <dataValidation allowBlank="1" showInputMessage="1" showErrorMessage="1" prompt="Oportunidades de mejora identificadas" sqref="A39:J40"/>
    <dataValidation allowBlank="1" showInputMessage="1" showErrorMessage="1" prompt="De existir desvío, explicar razones." sqref="B36:J36"/>
    <dataValidation allowBlank="1" showInputMessage="1" showErrorMessage="1" prompt="1. Describir lo plasmado en el presupuesto_x000a_2. Describir lo alcanzado en términos financieros y de producción " sqref="B35:J35"/>
    <dataValidation allowBlank="1" showInputMessage="1" showErrorMessage="1" prompt="Nombre del producto" sqref="B33:J33 A29:H29"/>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drawing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8"/>
  <sheetViews>
    <sheetView tabSelected="1" workbookViewId="0">
      <selection activeCell="F61" sqref="F61"/>
    </sheetView>
  </sheetViews>
  <sheetFormatPr baseColWidth="10" defaultRowHeight="15" x14ac:dyDescent="0.25"/>
  <cols>
    <col min="1" max="1" width="23" style="6" customWidth="1"/>
    <col min="2" max="2" width="17.42578125" style="6" customWidth="1"/>
    <col min="3" max="3" width="12.28515625" style="6" customWidth="1"/>
    <col min="4" max="4" width="14.7109375" style="6" customWidth="1"/>
    <col min="5" max="5" width="12.85546875" style="6" customWidth="1"/>
    <col min="6" max="6" width="14.7109375" style="6" customWidth="1"/>
    <col min="7" max="7" width="11.140625" style="6" customWidth="1"/>
    <col min="8" max="8" width="15.140625" style="6" customWidth="1"/>
    <col min="9" max="9" width="14.7109375" style="6" customWidth="1"/>
    <col min="10" max="10" width="12.42578125" style="6" customWidth="1"/>
    <col min="11" max="11" width="11.42578125" style="6"/>
    <col min="12" max="12" width="16.85546875" bestFit="1" customWidth="1"/>
    <col min="13" max="13" width="15.140625" bestFit="1" customWidth="1"/>
    <col min="14" max="14" width="14.140625" bestFit="1" customWidth="1"/>
  </cols>
  <sheetData>
    <row r="1" spans="1:11" ht="21.75" thickBot="1" x14ac:dyDescent="0.3">
      <c r="A1" s="12"/>
      <c r="B1" s="75" t="s">
        <v>111</v>
      </c>
      <c r="C1" s="76"/>
      <c r="D1" s="76"/>
      <c r="E1" s="76"/>
      <c r="F1" s="76"/>
      <c r="G1" s="76"/>
      <c r="H1" s="76"/>
      <c r="I1" s="76"/>
      <c r="J1" s="77"/>
      <c r="K1" s="1"/>
    </row>
    <row r="2" spans="1:11" ht="21.75" thickBot="1" x14ac:dyDescent="0.3">
      <c r="A2" s="13"/>
      <c r="B2" s="78" t="s">
        <v>0</v>
      </c>
      <c r="C2" s="79"/>
      <c r="D2" s="78" t="s">
        <v>1</v>
      </c>
      <c r="E2" s="80"/>
      <c r="F2" s="80"/>
      <c r="G2" s="80"/>
      <c r="H2" s="79"/>
      <c r="I2" s="2" t="s">
        <v>2</v>
      </c>
      <c r="J2" s="3" t="s">
        <v>3</v>
      </c>
      <c r="K2" s="1"/>
    </row>
    <row r="3" spans="1:11" ht="21.75" thickBot="1" x14ac:dyDescent="0.3">
      <c r="A3" s="14"/>
      <c r="B3" s="81" t="s">
        <v>4</v>
      </c>
      <c r="C3" s="82"/>
      <c r="D3" s="83" t="s">
        <v>54</v>
      </c>
      <c r="E3" s="84"/>
      <c r="F3" s="84"/>
      <c r="G3" s="84"/>
      <c r="H3" s="85"/>
      <c r="I3" s="18">
        <v>45026</v>
      </c>
      <c r="J3" s="19">
        <v>1</v>
      </c>
      <c r="K3" s="1"/>
    </row>
    <row r="4" spans="1:11" x14ac:dyDescent="0.25">
      <c r="A4" s="86"/>
      <c r="B4" s="87"/>
      <c r="C4" s="87"/>
      <c r="D4" s="87"/>
      <c r="E4" s="87"/>
      <c r="F4" s="87"/>
      <c r="G4" s="87"/>
      <c r="H4" s="87"/>
      <c r="I4" s="87"/>
      <c r="J4" s="88"/>
      <c r="K4" s="1"/>
    </row>
    <row r="5" spans="1:11" x14ac:dyDescent="0.25">
      <c r="A5" s="66"/>
      <c r="B5" s="67"/>
      <c r="C5" s="67"/>
      <c r="D5" s="67"/>
      <c r="E5" s="67"/>
      <c r="F5" s="67"/>
      <c r="G5" s="67"/>
      <c r="H5" s="67"/>
      <c r="I5" s="67"/>
      <c r="J5" s="68"/>
      <c r="K5" s="1"/>
    </row>
    <row r="6" spans="1:11" ht="15.75" x14ac:dyDescent="0.25">
      <c r="A6" s="69" t="s">
        <v>5</v>
      </c>
      <c r="B6" s="70"/>
      <c r="C6" s="70"/>
      <c r="D6" s="70"/>
      <c r="E6" s="70"/>
      <c r="F6" s="70"/>
      <c r="G6" s="70"/>
      <c r="H6" s="70"/>
      <c r="I6" s="70"/>
      <c r="J6" s="71"/>
      <c r="K6" s="1"/>
    </row>
    <row r="7" spans="1:11" ht="15.75" x14ac:dyDescent="0.25">
      <c r="A7" s="72" t="s">
        <v>6</v>
      </c>
      <c r="B7" s="73"/>
      <c r="C7" s="73"/>
      <c r="D7" s="73"/>
      <c r="E7" s="73"/>
      <c r="F7" s="73"/>
      <c r="G7" s="73"/>
      <c r="H7" s="73"/>
      <c r="I7" s="73"/>
      <c r="J7" s="74"/>
      <c r="K7" s="1"/>
    </row>
    <row r="8" spans="1:11" ht="15" customHeight="1" x14ac:dyDescent="0.25">
      <c r="A8" s="4" t="s">
        <v>7</v>
      </c>
      <c r="B8" s="89" t="s">
        <v>92</v>
      </c>
      <c r="C8" s="90"/>
      <c r="D8" s="90"/>
      <c r="E8" s="90"/>
      <c r="F8" s="90"/>
      <c r="G8" s="90"/>
      <c r="H8" s="90"/>
      <c r="I8" s="90"/>
      <c r="J8" s="91"/>
      <c r="K8" s="1"/>
    </row>
    <row r="9" spans="1:11" ht="15" customHeight="1" x14ac:dyDescent="0.25">
      <c r="A9" s="15" t="s">
        <v>36</v>
      </c>
      <c r="B9" s="89" t="s">
        <v>93</v>
      </c>
      <c r="C9" s="90"/>
      <c r="D9" s="90"/>
      <c r="E9" s="90"/>
      <c r="F9" s="90"/>
      <c r="G9" s="90"/>
      <c r="H9" s="90"/>
      <c r="I9" s="90"/>
      <c r="J9" s="91"/>
      <c r="K9" s="1"/>
    </row>
    <row r="10" spans="1:11" ht="22.5" customHeight="1" x14ac:dyDescent="0.25">
      <c r="A10" s="15" t="s">
        <v>37</v>
      </c>
      <c r="B10" s="89" t="s">
        <v>94</v>
      </c>
      <c r="C10" s="90"/>
      <c r="D10" s="90"/>
      <c r="E10" s="90"/>
      <c r="F10" s="90"/>
      <c r="G10" s="90"/>
      <c r="H10" s="90"/>
      <c r="I10" s="90"/>
      <c r="J10" s="91"/>
      <c r="K10" s="1"/>
    </row>
    <row r="11" spans="1:11" ht="35.25" customHeight="1" x14ac:dyDescent="0.25">
      <c r="A11" s="20" t="s">
        <v>8</v>
      </c>
      <c r="B11" s="149" t="s">
        <v>95</v>
      </c>
      <c r="C11" s="149"/>
      <c r="D11" s="149"/>
      <c r="E11" s="149"/>
      <c r="F11" s="149"/>
      <c r="G11" s="149"/>
      <c r="H11" s="149"/>
      <c r="I11" s="149"/>
      <c r="J11" s="150"/>
    </row>
    <row r="12" spans="1:11" ht="51.75" customHeight="1" x14ac:dyDescent="0.25">
      <c r="A12" s="20" t="s">
        <v>9</v>
      </c>
      <c r="B12" s="151" t="s">
        <v>96</v>
      </c>
      <c r="C12" s="151"/>
      <c r="D12" s="151"/>
      <c r="E12" s="151"/>
      <c r="F12" s="151"/>
      <c r="G12" s="151"/>
      <c r="H12" s="151"/>
      <c r="I12" s="151"/>
      <c r="J12" s="152"/>
    </row>
    <row r="13" spans="1:11" ht="15.75" x14ac:dyDescent="0.25">
      <c r="A13" s="95" t="s">
        <v>10</v>
      </c>
      <c r="B13" s="96"/>
      <c r="C13" s="96"/>
      <c r="D13" s="96"/>
      <c r="E13" s="96"/>
      <c r="F13" s="96"/>
      <c r="G13" s="96"/>
      <c r="H13" s="96"/>
      <c r="I13" s="96"/>
      <c r="J13" s="97"/>
    </row>
    <row r="14" spans="1:11" ht="15" customHeight="1" x14ac:dyDescent="0.25">
      <c r="A14" s="4" t="s">
        <v>11</v>
      </c>
      <c r="B14" s="47">
        <v>2</v>
      </c>
      <c r="C14" s="153" t="str">
        <f>IFERROR(VLOOKUP(B14,'[1]Validacion datos'!A2:B5,2,FALSE),"")</f>
        <v>DESARROLLO SOCIAL</v>
      </c>
      <c r="D14" s="153"/>
      <c r="E14" s="153"/>
      <c r="F14" s="153"/>
      <c r="G14" s="153"/>
      <c r="H14" s="153"/>
      <c r="I14" s="153"/>
      <c r="J14" s="153"/>
    </row>
    <row r="15" spans="1:11" ht="15" customHeight="1" x14ac:dyDescent="0.25">
      <c r="A15" s="4" t="s">
        <v>12</v>
      </c>
      <c r="B15" s="56">
        <v>2.2000000000000002</v>
      </c>
      <c r="C15" s="153" t="str">
        <f>IFERROR(VLOOKUP(B15,'[1]Validacion datos'!A8:B26,2,FALSE),"")</f>
        <v>Salud y seguridad social integral</v>
      </c>
      <c r="D15" s="153"/>
      <c r="E15" s="153"/>
      <c r="F15" s="153"/>
      <c r="G15" s="153"/>
      <c r="H15" s="153"/>
      <c r="I15" s="153"/>
      <c r="J15" s="153"/>
    </row>
    <row r="16" spans="1:11" ht="35.25" customHeight="1" x14ac:dyDescent="0.25">
      <c r="A16" s="4" t="s">
        <v>13</v>
      </c>
      <c r="B16" s="57" t="s">
        <v>50</v>
      </c>
      <c r="C16" s="154" t="str">
        <f>IFERROR(VLOOKUP(B16,'[1]Validacion datos'!D8:E64,2,FALSE),"")</f>
        <v>Garantizar el derecho de la población al acceso a un modelo de atención integral, con calidad y calidez, que privilegie la promoción de la salud y la prevención de la enfermedad, mediante la consolidación del Sistema Nacional de Salud</v>
      </c>
      <c r="D16" s="154"/>
      <c r="E16" s="154"/>
      <c r="F16" s="154"/>
      <c r="G16" s="154"/>
      <c r="H16" s="154"/>
      <c r="I16" s="154"/>
      <c r="J16" s="154"/>
    </row>
    <row r="17" spans="1:14" ht="15.75" x14ac:dyDescent="0.25">
      <c r="A17" s="101" t="s">
        <v>14</v>
      </c>
      <c r="B17" s="102"/>
      <c r="C17" s="102"/>
      <c r="D17" s="102"/>
      <c r="E17" s="102"/>
      <c r="F17" s="102"/>
      <c r="G17" s="102"/>
      <c r="H17" s="102"/>
      <c r="I17" s="102"/>
      <c r="J17" s="103"/>
    </row>
    <row r="18" spans="1:14" ht="29.25" customHeight="1" x14ac:dyDescent="0.25">
      <c r="A18" s="20" t="s">
        <v>15</v>
      </c>
      <c r="B18" s="151" t="s">
        <v>97</v>
      </c>
      <c r="C18" s="151"/>
      <c r="D18" s="151"/>
      <c r="E18" s="151"/>
      <c r="F18" s="151"/>
      <c r="G18" s="151"/>
      <c r="H18" s="151"/>
      <c r="I18" s="151"/>
      <c r="J18" s="152"/>
    </row>
    <row r="19" spans="1:14" ht="46.5" customHeight="1" x14ac:dyDescent="0.25">
      <c r="A19" s="21" t="s">
        <v>16</v>
      </c>
      <c r="B19" s="151" t="s">
        <v>98</v>
      </c>
      <c r="C19" s="151"/>
      <c r="D19" s="151"/>
      <c r="E19" s="151"/>
      <c r="F19" s="151"/>
      <c r="G19" s="151"/>
      <c r="H19" s="151"/>
      <c r="I19" s="151"/>
      <c r="J19" s="152"/>
    </row>
    <row r="20" spans="1:14" ht="23.25" customHeight="1" x14ac:dyDescent="0.25">
      <c r="A20" s="21" t="s">
        <v>17</v>
      </c>
      <c r="B20" s="151" t="s">
        <v>99</v>
      </c>
      <c r="C20" s="151"/>
      <c r="D20" s="151"/>
      <c r="E20" s="151"/>
      <c r="F20" s="151"/>
      <c r="G20" s="151"/>
      <c r="H20" s="151"/>
      <c r="I20" s="151"/>
      <c r="J20" s="152"/>
    </row>
    <row r="21" spans="1:14" ht="35.25" customHeight="1" x14ac:dyDescent="0.25">
      <c r="A21" s="21" t="s">
        <v>38</v>
      </c>
      <c r="B21" s="151" t="s">
        <v>100</v>
      </c>
      <c r="C21" s="151"/>
      <c r="D21" s="151"/>
      <c r="E21" s="151"/>
      <c r="F21" s="151"/>
      <c r="G21" s="151"/>
      <c r="H21" s="151"/>
      <c r="I21" s="151"/>
      <c r="J21" s="152"/>
      <c r="K21" s="1"/>
    </row>
    <row r="22" spans="1:14" ht="15.75" x14ac:dyDescent="0.25">
      <c r="A22" s="95" t="s">
        <v>18</v>
      </c>
      <c r="B22" s="96"/>
      <c r="C22" s="96"/>
      <c r="D22" s="96"/>
      <c r="E22" s="96"/>
      <c r="F22" s="96"/>
      <c r="G22" s="96"/>
      <c r="H22" s="96"/>
      <c r="I22" s="96"/>
      <c r="J22" s="97"/>
      <c r="L22" s="27"/>
    </row>
    <row r="23" spans="1:14" ht="30" customHeight="1" x14ac:dyDescent="0.25">
      <c r="A23" s="107" t="s">
        <v>19</v>
      </c>
      <c r="B23" s="108"/>
      <c r="C23" s="108"/>
      <c r="D23" s="108"/>
      <c r="E23" s="108"/>
      <c r="F23" s="108"/>
      <c r="G23" s="108"/>
      <c r="H23" s="108"/>
      <c r="I23" s="108"/>
      <c r="J23" s="109"/>
      <c r="K23" s="1"/>
      <c r="L23" t="s">
        <v>85</v>
      </c>
    </row>
    <row r="24" spans="1:14" ht="30" customHeight="1" x14ac:dyDescent="0.25">
      <c r="A24" s="110" t="s">
        <v>20</v>
      </c>
      <c r="B24" s="111"/>
      <c r="C24" s="112" t="s">
        <v>21</v>
      </c>
      <c r="D24" s="114"/>
      <c r="E24" s="114"/>
      <c r="F24" s="114" t="s">
        <v>22</v>
      </c>
      <c r="G24" s="114"/>
      <c r="H24" s="111"/>
      <c r="I24" s="112" t="s">
        <v>23</v>
      </c>
      <c r="J24" s="113"/>
    </row>
    <row r="25" spans="1:14" ht="30" customHeight="1" x14ac:dyDescent="0.25">
      <c r="A25" s="155">
        <v>725296589.21000004</v>
      </c>
      <c r="B25" s="156"/>
      <c r="C25" s="118">
        <v>725296589.21000004</v>
      </c>
      <c r="D25" s="119"/>
      <c r="E25" s="120"/>
      <c r="F25" s="118">
        <v>37322427.210000001</v>
      </c>
      <c r="G25" s="119"/>
      <c r="H25" s="120"/>
      <c r="I25" s="157">
        <f>F25/C25</f>
        <v>5.1458159000377965E-2</v>
      </c>
      <c r="J25" s="158"/>
      <c r="K25" s="25"/>
      <c r="M25" s="27"/>
      <c r="N25" s="28"/>
    </row>
    <row r="26" spans="1:14" ht="30" customHeight="1" x14ac:dyDescent="0.25">
      <c r="A26" s="139" t="s">
        <v>24</v>
      </c>
      <c r="B26" s="140"/>
      <c r="C26" s="140"/>
      <c r="D26" s="140"/>
      <c r="E26" s="140"/>
      <c r="F26" s="140"/>
      <c r="G26" s="140"/>
      <c r="H26" s="140"/>
      <c r="I26" s="140"/>
      <c r="J26" s="141"/>
      <c r="K26" s="29"/>
      <c r="N26" s="27"/>
    </row>
    <row r="27" spans="1:14" ht="30" customHeight="1" x14ac:dyDescent="0.25">
      <c r="A27" s="5"/>
      <c r="B27"/>
      <c r="C27" s="115" t="s">
        <v>49</v>
      </c>
      <c r="D27" s="116"/>
      <c r="E27" s="115" t="s">
        <v>53</v>
      </c>
      <c r="F27" s="116"/>
      <c r="G27" s="115" t="s">
        <v>55</v>
      </c>
      <c r="H27" s="116"/>
      <c r="I27" s="115" t="s">
        <v>25</v>
      </c>
      <c r="J27" s="117"/>
    </row>
    <row r="28" spans="1:14" ht="38.25" x14ac:dyDescent="0.25">
      <c r="A28" s="38" t="s">
        <v>26</v>
      </c>
      <c r="B28" s="39" t="s">
        <v>27</v>
      </c>
      <c r="C28" s="39" t="s">
        <v>39</v>
      </c>
      <c r="D28" s="39" t="s">
        <v>40</v>
      </c>
      <c r="E28" s="39" t="s">
        <v>43</v>
      </c>
      <c r="F28" s="39" t="s">
        <v>44</v>
      </c>
      <c r="G28" s="39" t="s">
        <v>45</v>
      </c>
      <c r="H28" s="39" t="s">
        <v>46</v>
      </c>
      <c r="I28" s="39" t="s">
        <v>47</v>
      </c>
      <c r="J28" s="40" t="s">
        <v>48</v>
      </c>
    </row>
    <row r="29" spans="1:14" ht="48" x14ac:dyDescent="0.25">
      <c r="A29" s="51" t="s">
        <v>88</v>
      </c>
      <c r="B29" s="52" t="s">
        <v>89</v>
      </c>
      <c r="C29" s="53">
        <v>38916</v>
      </c>
      <c r="D29" s="54">
        <v>725296589.21000004</v>
      </c>
      <c r="E29" s="53">
        <v>38916</v>
      </c>
      <c r="F29" s="54">
        <v>725296589.21000004</v>
      </c>
      <c r="G29" s="55">
        <v>38916</v>
      </c>
      <c r="H29" s="54">
        <v>37322427.210000001</v>
      </c>
      <c r="I29" s="44">
        <f>IF(G29&gt;0,G29/E29,0)</f>
        <v>1</v>
      </c>
      <c r="J29" s="44">
        <f>IF(H29&gt;0,H29/F29,0)</f>
        <v>5.1458159000377965E-2</v>
      </c>
    </row>
    <row r="30" spans="1:14" x14ac:dyDescent="0.25">
      <c r="A30" s="41"/>
      <c r="B30" s="42"/>
      <c r="C30" s="43">
        <f t="shared" ref="C30:H30" si="0">C29</f>
        <v>38916</v>
      </c>
      <c r="D30" s="43">
        <f t="shared" si="0"/>
        <v>725296589.21000004</v>
      </c>
      <c r="E30" s="43">
        <f t="shared" si="0"/>
        <v>38916</v>
      </c>
      <c r="F30" s="43">
        <f t="shared" si="0"/>
        <v>725296589.21000004</v>
      </c>
      <c r="G30" s="43">
        <f t="shared" si="0"/>
        <v>38916</v>
      </c>
      <c r="H30" s="43">
        <f t="shared" si="0"/>
        <v>37322427.210000001</v>
      </c>
      <c r="I30" s="46">
        <v>0.9173</v>
      </c>
      <c r="J30" s="45">
        <f>IF(H30&gt;0,H30/F30,0)</f>
        <v>5.1458159000377965E-2</v>
      </c>
    </row>
    <row r="31" spans="1:14" ht="15.75" x14ac:dyDescent="0.25">
      <c r="A31" s="69" t="s">
        <v>28</v>
      </c>
      <c r="B31" s="70"/>
      <c r="C31" s="70"/>
      <c r="D31" s="70"/>
      <c r="E31" s="70"/>
      <c r="F31" s="70"/>
      <c r="G31" s="70"/>
      <c r="H31" s="70"/>
      <c r="I31" s="70"/>
      <c r="J31" s="71"/>
    </row>
    <row r="32" spans="1:14" ht="15.75" x14ac:dyDescent="0.25">
      <c r="A32" s="72" t="s">
        <v>29</v>
      </c>
      <c r="B32" s="73"/>
      <c r="C32" s="73"/>
      <c r="D32" s="73"/>
      <c r="E32" s="73"/>
      <c r="F32" s="73"/>
      <c r="G32" s="73"/>
      <c r="H32" s="73"/>
      <c r="I32" s="73"/>
      <c r="J32" s="74"/>
      <c r="K32" s="1"/>
    </row>
    <row r="33" spans="1:12" x14ac:dyDescent="0.25">
      <c r="A33" s="11" t="s">
        <v>30</v>
      </c>
      <c r="B33" s="131" t="s">
        <v>91</v>
      </c>
      <c r="C33" s="131"/>
      <c r="D33" s="131"/>
      <c r="E33" s="131"/>
      <c r="F33" s="131"/>
      <c r="G33" s="131"/>
      <c r="H33" s="131"/>
      <c r="I33" s="131"/>
      <c r="J33" s="132"/>
    </row>
    <row r="34" spans="1:12" ht="71.25" customHeight="1" x14ac:dyDescent="0.25">
      <c r="A34" s="11" t="s">
        <v>31</v>
      </c>
      <c r="B34" s="151" t="s">
        <v>90</v>
      </c>
      <c r="C34" s="151"/>
      <c r="D34" s="151"/>
      <c r="E34" s="151"/>
      <c r="F34" s="151"/>
      <c r="G34" s="151"/>
      <c r="H34" s="151"/>
      <c r="I34" s="151"/>
      <c r="J34" s="152"/>
    </row>
    <row r="35" spans="1:12" x14ac:dyDescent="0.25">
      <c r="A35" s="159" t="s">
        <v>32</v>
      </c>
      <c r="B35" s="162" t="s">
        <v>107</v>
      </c>
      <c r="C35" s="163"/>
      <c r="D35" s="163"/>
      <c r="E35" s="163"/>
      <c r="F35" s="163"/>
      <c r="G35" s="163"/>
      <c r="H35" s="163"/>
      <c r="I35" s="163"/>
      <c r="J35" s="164"/>
    </row>
    <row r="36" spans="1:12" ht="16.5" customHeight="1" x14ac:dyDescent="0.25">
      <c r="A36" s="160"/>
      <c r="B36" s="165" t="s">
        <v>79</v>
      </c>
      <c r="C36" s="166"/>
      <c r="D36" s="167" t="s">
        <v>101</v>
      </c>
      <c r="E36" s="167"/>
      <c r="F36" s="167"/>
      <c r="G36" s="167"/>
      <c r="H36" s="167"/>
      <c r="I36" s="167"/>
      <c r="J36" s="168"/>
    </row>
    <row r="37" spans="1:12" ht="16.5" customHeight="1" x14ac:dyDescent="0.25">
      <c r="A37" s="160"/>
      <c r="B37" s="165" t="s">
        <v>80</v>
      </c>
      <c r="C37" s="166"/>
      <c r="D37" s="169" t="s">
        <v>102</v>
      </c>
      <c r="E37" s="169"/>
      <c r="F37" s="169"/>
      <c r="G37" s="169"/>
      <c r="H37" s="169"/>
      <c r="I37" s="169"/>
      <c r="J37" s="170"/>
    </row>
    <row r="38" spans="1:12" ht="21" customHeight="1" x14ac:dyDescent="0.25">
      <c r="A38" s="160"/>
      <c r="B38" s="171" t="s">
        <v>81</v>
      </c>
      <c r="C38" s="172"/>
      <c r="D38" s="167" t="s">
        <v>103</v>
      </c>
      <c r="E38" s="167"/>
      <c r="F38" s="167"/>
      <c r="G38" s="167"/>
      <c r="H38" s="167"/>
      <c r="I38" s="167"/>
      <c r="J38" s="168"/>
    </row>
    <row r="39" spans="1:12" ht="21" customHeight="1" x14ac:dyDescent="0.25">
      <c r="A39" s="160"/>
      <c r="B39" s="171"/>
      <c r="C39" s="172"/>
      <c r="D39" s="167"/>
      <c r="E39" s="167"/>
      <c r="F39" s="167"/>
      <c r="G39" s="167"/>
      <c r="H39" s="167"/>
      <c r="I39" s="167"/>
      <c r="J39" s="168"/>
    </row>
    <row r="40" spans="1:12" ht="21.75" customHeight="1" x14ac:dyDescent="0.25">
      <c r="A40" s="160"/>
      <c r="B40" s="165" t="s">
        <v>82</v>
      </c>
      <c r="C40" s="166"/>
      <c r="D40" s="167" t="s">
        <v>104</v>
      </c>
      <c r="E40" s="167"/>
      <c r="F40" s="167"/>
      <c r="G40" s="167"/>
      <c r="H40" s="167"/>
      <c r="I40" s="167"/>
      <c r="J40" s="168"/>
    </row>
    <row r="41" spans="1:12" ht="16.5" customHeight="1" x14ac:dyDescent="0.25">
      <c r="A41" s="160"/>
      <c r="B41" s="165" t="s">
        <v>83</v>
      </c>
      <c r="C41" s="166"/>
      <c r="D41" s="167" t="s">
        <v>105</v>
      </c>
      <c r="E41" s="167"/>
      <c r="F41" s="167"/>
      <c r="G41" s="167"/>
      <c r="H41" s="167"/>
      <c r="I41" s="167"/>
      <c r="J41" s="168"/>
    </row>
    <row r="42" spans="1:12" ht="16.5" customHeight="1" x14ac:dyDescent="0.25">
      <c r="A42" s="160"/>
      <c r="B42" s="165" t="s">
        <v>84</v>
      </c>
      <c r="C42" s="166"/>
      <c r="D42" s="167" t="s">
        <v>106</v>
      </c>
      <c r="E42" s="167"/>
      <c r="F42" s="167"/>
      <c r="G42" s="167"/>
      <c r="H42" s="167"/>
      <c r="I42" s="167"/>
      <c r="J42" s="168"/>
    </row>
    <row r="43" spans="1:12" ht="151.5" customHeight="1" x14ac:dyDescent="0.25">
      <c r="A43" s="161"/>
      <c r="B43" s="104" t="s">
        <v>108</v>
      </c>
      <c r="C43" s="105"/>
      <c r="D43" s="105"/>
      <c r="E43" s="105"/>
      <c r="F43" s="105"/>
      <c r="G43" s="105"/>
      <c r="H43" s="105"/>
      <c r="I43" s="105"/>
      <c r="J43" s="106"/>
    </row>
    <row r="44" spans="1:12" ht="118.5" customHeight="1" x14ac:dyDescent="0.25">
      <c r="A44" s="22" t="s">
        <v>33</v>
      </c>
      <c r="B44" s="133" t="s">
        <v>112</v>
      </c>
      <c r="C44" s="134"/>
      <c r="D44" s="134"/>
      <c r="E44" s="134"/>
      <c r="F44" s="134"/>
      <c r="G44" s="134"/>
      <c r="H44" s="134"/>
      <c r="I44" s="134"/>
      <c r="J44" s="135"/>
    </row>
    <row r="45" spans="1:12" ht="15.75" x14ac:dyDescent="0.25">
      <c r="A45" s="69" t="s">
        <v>34</v>
      </c>
      <c r="B45" s="70"/>
      <c r="C45" s="70"/>
      <c r="D45" s="70"/>
      <c r="E45" s="70"/>
      <c r="F45" s="70"/>
      <c r="G45" s="70"/>
      <c r="H45" s="70"/>
      <c r="I45" s="70"/>
      <c r="J45" s="71"/>
    </row>
    <row r="46" spans="1:12" ht="15.75" x14ac:dyDescent="0.25">
      <c r="A46" s="121" t="s">
        <v>35</v>
      </c>
      <c r="B46" s="122"/>
      <c r="C46" s="122"/>
      <c r="D46" s="122"/>
      <c r="E46" s="122"/>
      <c r="F46" s="122"/>
      <c r="G46" s="122"/>
      <c r="H46" s="122"/>
      <c r="I46" s="122"/>
      <c r="J46" s="123"/>
      <c r="K46" s="1"/>
    </row>
    <row r="47" spans="1:12" x14ac:dyDescent="0.25">
      <c r="A47" s="124" t="s">
        <v>41</v>
      </c>
      <c r="B47" s="125"/>
      <c r="C47" s="125"/>
      <c r="D47" s="125"/>
      <c r="E47" s="125"/>
      <c r="F47" s="125"/>
      <c r="G47" s="125"/>
      <c r="H47" s="125"/>
      <c r="I47" s="125"/>
      <c r="J47" s="126"/>
    </row>
    <row r="48" spans="1:12" ht="15.75" x14ac:dyDescent="0.25">
      <c r="A48" s="17"/>
      <c r="B48" s="17"/>
      <c r="C48" s="17"/>
      <c r="D48" s="17"/>
      <c r="E48" s="17"/>
      <c r="F48" s="17"/>
      <c r="G48" s="17"/>
      <c r="H48" s="17"/>
      <c r="I48" s="17"/>
      <c r="J48" s="17"/>
      <c r="L48" s="62"/>
    </row>
    <row r="49" spans="1:17" x14ac:dyDescent="0.25">
      <c r="A49" s="127" t="s">
        <v>42</v>
      </c>
      <c r="B49" s="127"/>
      <c r="C49" s="127"/>
      <c r="D49" s="127"/>
      <c r="E49" s="127"/>
      <c r="F49" s="127"/>
      <c r="G49" s="127"/>
      <c r="H49" s="127"/>
      <c r="I49" s="127"/>
      <c r="J49" s="127"/>
      <c r="L49" s="58"/>
    </row>
    <row r="50" spans="1:17" ht="15" customHeight="1" x14ac:dyDescent="0.25">
      <c r="L50" s="59"/>
      <c r="M50" s="60"/>
      <c r="N50" s="60"/>
      <c r="O50" s="60"/>
      <c r="P50" s="60"/>
      <c r="Q50" s="60"/>
    </row>
    <row r="51" spans="1:17" ht="15" customHeight="1" x14ac:dyDescent="0.25">
      <c r="L51" s="61"/>
    </row>
    <row r="52" spans="1:17" ht="15" customHeight="1" x14ac:dyDescent="0.25">
      <c r="L52" s="61"/>
    </row>
    <row r="53" spans="1:17" x14ac:dyDescent="0.25">
      <c r="A53" s="48" t="s">
        <v>86</v>
      </c>
      <c r="B53" s="49">
        <f>A25</f>
        <v>725296589.21000004</v>
      </c>
    </row>
    <row r="54" spans="1:17" x14ac:dyDescent="0.25">
      <c r="A54" s="48" t="s">
        <v>87</v>
      </c>
      <c r="B54" s="49">
        <f>F25</f>
        <v>37322427.210000001</v>
      </c>
    </row>
    <row r="56" spans="1:17" x14ac:dyDescent="0.25">
      <c r="A56" s="20" t="s">
        <v>7</v>
      </c>
      <c r="B56" s="89" t="s">
        <v>52</v>
      </c>
      <c r="C56" s="90"/>
      <c r="D56" s="90"/>
      <c r="E56" s="90"/>
      <c r="F56" s="90"/>
      <c r="G56" s="90"/>
      <c r="H56" s="90"/>
      <c r="I56" s="90"/>
      <c r="J56" s="91"/>
    </row>
    <row r="57" spans="1:17" x14ac:dyDescent="0.25">
      <c r="A57" s="50" t="s">
        <v>36</v>
      </c>
      <c r="B57" s="89" t="s">
        <v>51</v>
      </c>
      <c r="C57" s="90"/>
      <c r="D57" s="90"/>
      <c r="E57" s="90"/>
      <c r="F57" s="90"/>
      <c r="G57" s="90"/>
      <c r="H57" s="90"/>
      <c r="I57" s="90"/>
      <c r="J57" s="91"/>
    </row>
    <row r="58" spans="1:17" x14ac:dyDescent="0.25">
      <c r="A58" s="50" t="s">
        <v>37</v>
      </c>
      <c r="B58" s="143" t="s">
        <v>110</v>
      </c>
      <c r="C58" s="144"/>
      <c r="D58" s="144"/>
      <c r="E58" s="144"/>
      <c r="F58" s="144"/>
      <c r="G58" s="144"/>
      <c r="H58" s="144"/>
      <c r="I58" s="144"/>
      <c r="J58" s="145"/>
    </row>
    <row r="66" spans="4:6" ht="15.75" thickBot="1" x14ac:dyDescent="0.3">
      <c r="D66" s="146"/>
      <c r="E66" s="146"/>
    </row>
    <row r="67" spans="4:6" ht="18.75" x14ac:dyDescent="0.3">
      <c r="D67" s="147" t="s">
        <v>113</v>
      </c>
      <c r="E67" s="147"/>
      <c r="F67" s="147"/>
    </row>
    <row r="68" spans="4:6" ht="17.25" x14ac:dyDescent="0.3">
      <c r="D68" s="148" t="s">
        <v>109</v>
      </c>
      <c r="E68" s="148"/>
      <c r="F68" s="148"/>
    </row>
  </sheetData>
  <mergeCells count="68">
    <mergeCell ref="A49:J49"/>
    <mergeCell ref="D38:J39"/>
    <mergeCell ref="B40:C40"/>
    <mergeCell ref="D40:J40"/>
    <mergeCell ref="B41:C41"/>
    <mergeCell ref="D41:J41"/>
    <mergeCell ref="B42:C42"/>
    <mergeCell ref="D42:J42"/>
    <mergeCell ref="B43:J43"/>
    <mergeCell ref="B44:J44"/>
    <mergeCell ref="A45:J45"/>
    <mergeCell ref="A46:J46"/>
    <mergeCell ref="A47:J47"/>
    <mergeCell ref="A32:J32"/>
    <mergeCell ref="B33:J33"/>
    <mergeCell ref="B34:J34"/>
    <mergeCell ref="A35:A43"/>
    <mergeCell ref="B35:J35"/>
    <mergeCell ref="B36:C36"/>
    <mergeCell ref="D36:J36"/>
    <mergeCell ref="B37:C37"/>
    <mergeCell ref="D37:J37"/>
    <mergeCell ref="B38:C39"/>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 ref="B58:J58"/>
    <mergeCell ref="D66:E66"/>
    <mergeCell ref="D67:F67"/>
    <mergeCell ref="D68:F68"/>
    <mergeCell ref="B56:J56"/>
    <mergeCell ref="B57:J57"/>
  </mergeCells>
  <dataValidations xWindow="1250" yWindow="574" count="15">
    <dataValidation allowBlank="1" showInputMessage="1" showErrorMessage="1" prompt="Monto ejecutado en el trimestre" sqref="H28"/>
    <dataValidation allowBlank="1" showInputMessage="1" showErrorMessage="1" prompt="Meta alcanzada en el trimestre" sqref="G28:G29"/>
    <dataValidation allowBlank="1" showInputMessage="1" showErrorMessage="1" prompt="Monto presupuestado para el producto" sqref="F28:F29 C30:I30 D28:D29 H29"/>
    <dataValidation allowBlank="1" showInputMessage="1" showErrorMessage="1" prompt="Meta anual del indicador" sqref="E28:E29 C28:C29"/>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34:J34 B19:J19"/>
    <dataValidation allowBlank="1" showInputMessage="1" showErrorMessage="1" prompt="Presupuesto del programa" sqref="A25:C25 F25"/>
    <dataValidation allowBlank="1" showInputMessage="1" showErrorMessage="1" prompt="Oportunidades de mejora identificadas" sqref="A47:J48"/>
    <dataValidation allowBlank="1" showInputMessage="1" showErrorMessage="1" prompt="De existir desvío, explicar razones." sqref="B44:J44"/>
    <dataValidation allowBlank="1" showInputMessage="1" showErrorMessage="1" prompt="Nombre del producto" sqref="B33:J33"/>
    <dataValidation allowBlank="1" showInputMessage="1" showErrorMessage="1" prompt="¿A quién va dirigido el programa?, ¿qué característica tiene esta población que requiere ser beneficiada?" sqref="B20:J20"/>
    <dataValidation allowBlank="1" showInputMessage="1" prompt="Nombre del capítulo" sqref="B56:J58 B8:J10"/>
    <dataValidation allowBlank="1" sqref="A8 A56"/>
    <dataValidation allowBlank="1" showInputMessage="1" showErrorMessage="1" prompt="1. Describir lo plasmado en el presupuesto_x000a_2. Describir lo alcanzado en términos financieros y de producción " sqref="D40:D42 D36:D38 B35:B38 B40:B43"/>
  </dataValidations>
  <printOptions horizontalCentered="1"/>
  <pageMargins left="0.31496062992125984" right="0.31496062992125984" top="0.55118110236220474" bottom="0.55118110236220474" header="0.31496062992125984" footer="0.31496062992125984"/>
  <pageSetup scale="67" fitToHeight="0" orientation="portrait" verticalDpi="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4to trimestre 2021</vt:lpstr>
      <vt:lpstr>1er trimestre 2022</vt:lpstr>
      <vt:lpstr>2do trimestre 2022</vt:lpstr>
      <vt:lpstr>1er semetres 2022</vt:lpstr>
      <vt:lpstr>1er Trimestre 2024</vt:lpstr>
      <vt:lpstr>'1er Trimestre 2024'!Área_de_impresión</vt:lpstr>
      <vt:lpstr>'4to trimestre 2021'!Área_de_impresión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Yadenis Toribio</cp:lastModifiedBy>
  <cp:lastPrinted>2024-04-12T15:28:31Z</cp:lastPrinted>
  <dcterms:created xsi:type="dcterms:W3CDTF">2021-03-22T15:50:10Z</dcterms:created>
  <dcterms:modified xsi:type="dcterms:W3CDTF">2024-04-12T15:38:39Z</dcterms:modified>
</cp:coreProperties>
</file>