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Cuentas Por Pagar Suplidores\Cuentas por Pagar Formato EXCEL\"/>
    </mc:Choice>
  </mc:AlternateContent>
  <bookViews>
    <workbookView xWindow="0" yWindow="0" windowWidth="19200" windowHeight="11595"/>
  </bookViews>
  <sheets>
    <sheet name="SEPT.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1" i="10" l="1"/>
  <c r="I197" i="10"/>
  <c r="I177" i="10"/>
  <c r="I171" i="10"/>
  <c r="I165" i="10"/>
  <c r="I157" i="10"/>
  <c r="I144" i="10"/>
  <c r="I139" i="10"/>
  <c r="I134" i="10"/>
  <c r="I129" i="10"/>
  <c r="I120" i="10"/>
  <c r="I105" i="10"/>
  <c r="I97" i="10"/>
  <c r="I92" i="10"/>
  <c r="I83" i="10"/>
  <c r="I78" i="10"/>
  <c r="I65" i="10"/>
  <c r="I60" i="10"/>
  <c r="I55" i="10"/>
  <c r="I46" i="10"/>
  <c r="I40" i="10"/>
  <c r="I35" i="10"/>
  <c r="I30" i="10"/>
  <c r="I25" i="10"/>
  <c r="I20" i="10"/>
  <c r="I15" i="10"/>
  <c r="I160" i="10" l="1"/>
  <c r="I123" i="10"/>
  <c r="I86" i="10"/>
  <c r="I49" i="10"/>
  <c r="I185" i="10" l="1"/>
  <c r="I201" i="10" s="1"/>
</calcChain>
</file>

<file path=xl/sharedStrings.xml><?xml version="1.0" encoding="utf-8"?>
<sst xmlns="http://schemas.openxmlformats.org/spreadsheetml/2006/main" count="241" uniqueCount="156">
  <si>
    <t>Fecha de Factura</t>
  </si>
  <si>
    <t>No. Orden</t>
  </si>
  <si>
    <t>No. Factura</t>
  </si>
  <si>
    <t>NCF</t>
  </si>
  <si>
    <t>Nombre del Acreedor</t>
  </si>
  <si>
    <t>Concepto</t>
  </si>
  <si>
    <t>Codificación Objetal</t>
  </si>
  <si>
    <t>Monto de la Deuda en RD$</t>
  </si>
  <si>
    <t>Condiciones de Pago  (días)</t>
  </si>
  <si>
    <t>P/RECOGIDA DESECHOS SOL.</t>
  </si>
  <si>
    <t>2218-01</t>
  </si>
  <si>
    <t>AIR LIQUIDE DOMINICANA, SAS.</t>
  </si>
  <si>
    <t>C/OXIGENO MEDICO</t>
  </si>
  <si>
    <t>2372-03</t>
  </si>
  <si>
    <t>2287-06</t>
  </si>
  <si>
    <t>2393-01</t>
  </si>
  <si>
    <t>CAPITAL DIESEL, SRL.</t>
  </si>
  <si>
    <t>C/GASOIL</t>
  </si>
  <si>
    <t>2371-02</t>
  </si>
  <si>
    <t>B1500000318</t>
  </si>
  <si>
    <t>SUB TOTAL RD$...................................................................................</t>
  </si>
  <si>
    <t>………………………………………….</t>
  </si>
  <si>
    <t>2292-01</t>
  </si>
  <si>
    <t>2341-01</t>
  </si>
  <si>
    <t>FERRETERIA AMERICANA</t>
  </si>
  <si>
    <t>OCM152</t>
  </si>
  <si>
    <t>RPE DESACT. Rev. 21/07/2021</t>
  </si>
  <si>
    <t>C/MATERIALES FERRETEROS</t>
  </si>
  <si>
    <t>2271-04</t>
  </si>
  <si>
    <t>B1500000312</t>
  </si>
  <si>
    <t>HOSPIFAR, SRL.</t>
  </si>
  <si>
    <t>C/LINEA DE INFUSION</t>
  </si>
  <si>
    <t>C/HILO</t>
  </si>
  <si>
    <t>C/VOLUVEN</t>
  </si>
  <si>
    <t>C/JABON CLORHEXIDINA</t>
  </si>
  <si>
    <t>C/LINEA INFUSION</t>
  </si>
  <si>
    <t>C/GAS BIOLENE</t>
  </si>
  <si>
    <t>C/CAL SODADA CANISTER</t>
  </si>
  <si>
    <t>KELNET COMPUTER EIRL</t>
  </si>
  <si>
    <t>B1500000454</t>
  </si>
  <si>
    <t>C/BOCINA, DISP. DE CINTA</t>
  </si>
  <si>
    <t>2613-01</t>
  </si>
  <si>
    <t>MULTISERVICIOS ASAFRANK, SRL</t>
  </si>
  <si>
    <t>MULT. ASCENS. DEL CARIBE</t>
  </si>
  <si>
    <t>No. TEL. PERTENECE A OTRA EMPRESA. (NO LOCALIZABLE)</t>
  </si>
  <si>
    <t>P/MANT. ASCENSORES</t>
  </si>
  <si>
    <t>2311-01</t>
  </si>
  <si>
    <t xml:space="preserve"> </t>
  </si>
  <si>
    <t>SANCHEZ MANCEBO, S.R.L.</t>
  </si>
  <si>
    <t>C/COMBUSTIBLE</t>
  </si>
  <si>
    <t>OCM15</t>
  </si>
  <si>
    <t>OCM335</t>
  </si>
  <si>
    <t>OCM336</t>
  </si>
  <si>
    <t>OCM337</t>
  </si>
  <si>
    <t>OCM338</t>
  </si>
  <si>
    <t>OCM339</t>
  </si>
  <si>
    <t>2222-01</t>
  </si>
  <si>
    <t>XIOMARA ESPECIALIDADES, SRL</t>
  </si>
  <si>
    <t>………………………………</t>
  </si>
  <si>
    <t>TOTAL RD$.........…………………..</t>
  </si>
  <si>
    <t xml:space="preserve"> Lic. Guillermo Bobadilla</t>
  </si>
  <si>
    <t>Dr. Sergio A. Roquez Cruz</t>
  </si>
  <si>
    <t>Sub-Director Administrativo</t>
  </si>
  <si>
    <t>Director</t>
  </si>
  <si>
    <t>Lic. Dominga Otaño Jimenez</t>
  </si>
  <si>
    <t>Contadora</t>
  </si>
  <si>
    <t>OCM1036</t>
  </si>
  <si>
    <t>B1500000292</t>
  </si>
  <si>
    <t>INDUSTRIAS BANILEJAS, SAS.</t>
  </si>
  <si>
    <t>C/CAFÉ MOLIDO</t>
  </si>
  <si>
    <t>C/LLENADO DE BOTELLONES DE AGUA</t>
  </si>
  <si>
    <t>2614-01</t>
  </si>
  <si>
    <t>NO AL DIA CON LA DGII</t>
  </si>
  <si>
    <t>AIDSA, S.A.</t>
  </si>
  <si>
    <t>BIO-NUCLEAR, S.A.</t>
  </si>
  <si>
    <t>B1500023089</t>
  </si>
  <si>
    <t>C/IMPRESOS</t>
  </si>
  <si>
    <t>B1500000211</t>
  </si>
  <si>
    <t>C/MEDICAMENTOS</t>
  </si>
  <si>
    <t>2287-01</t>
  </si>
  <si>
    <t>ESTA PARA PAGO EN EL SNS</t>
  </si>
  <si>
    <t>CUENTAS QUE NO PUEDEN SER SALDADAS POR DIVERSAS RAZONES</t>
  </si>
  <si>
    <t>SUPLIDORES</t>
  </si>
  <si>
    <t>ESTATUS</t>
  </si>
  <si>
    <t>MONTO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</si>
  <si>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</si>
  <si>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</si>
  <si>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</si>
  <si>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</si>
  <si>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</si>
  <si>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</si>
  <si>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</si>
  <si>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</si>
  <si>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>Total Hábil Para Pagar:</t>
  </si>
  <si>
    <t>2022-00190</t>
  </si>
  <si>
    <t>PRO PHARMACEUTICAL PEÑA, SRL.</t>
  </si>
  <si>
    <t>AGUASVIVAS, SRL</t>
  </si>
  <si>
    <t>P/ANALISIS DE AGUA</t>
  </si>
  <si>
    <t>CELIA GISELE ABREU ARIAS</t>
  </si>
  <si>
    <t>OCM1121</t>
  </si>
  <si>
    <t>B1500000234</t>
  </si>
  <si>
    <t>C/CORONA FLORAL</t>
  </si>
  <si>
    <t>2284-01</t>
  </si>
  <si>
    <t>2022-00216</t>
  </si>
  <si>
    <t>E45000000510</t>
  </si>
  <si>
    <t>CUENTAS POR PAGAR AL  30/09/2022.</t>
  </si>
  <si>
    <t>B1500001296</t>
  </si>
  <si>
    <t>B1500019272</t>
  </si>
  <si>
    <t>2022-0250</t>
  </si>
  <si>
    <t>B1500029330</t>
  </si>
  <si>
    <t>MANO DE OBRA TECNICA</t>
  </si>
  <si>
    <t>B1500000376</t>
  </si>
  <si>
    <t>CRISTALIA DOMINICANA, SRL.</t>
  </si>
  <si>
    <t>2022-00296</t>
  </si>
  <si>
    <t>B1500000836</t>
  </si>
  <si>
    <t>C/CLONIDINA ESPIRONOLACTONA</t>
  </si>
  <si>
    <t>FARACH, S.A.</t>
  </si>
  <si>
    <t>2022-00297</t>
  </si>
  <si>
    <t>B1500002847</t>
  </si>
  <si>
    <t>GRUPO FARMACEUTICO CAR M, SRL.</t>
  </si>
  <si>
    <t>2022-00298</t>
  </si>
  <si>
    <t>B1500002234</t>
  </si>
  <si>
    <t xml:space="preserve">JEAN CARLOS BASULTO </t>
  </si>
  <si>
    <t>2022-00291</t>
  </si>
  <si>
    <t>B1500000892</t>
  </si>
  <si>
    <t>OCM1145</t>
  </si>
  <si>
    <t>OCM1137</t>
  </si>
  <si>
    <t>B1500000304</t>
  </si>
  <si>
    <t>OCM1146</t>
  </si>
  <si>
    <t>OFICENTRO ORIENTAL, SRL.</t>
  </si>
  <si>
    <t>2022-00275</t>
  </si>
  <si>
    <t>542</t>
  </si>
  <si>
    <t>B1500000542</t>
  </si>
  <si>
    <t>PHARMACEUTICAL TECNOLOGY, S.A.</t>
  </si>
  <si>
    <t>2022-00295</t>
  </si>
  <si>
    <t>516688</t>
  </si>
  <si>
    <t>B1500055233</t>
  </si>
  <si>
    <t>2022-00293</t>
  </si>
  <si>
    <t>B1500000717</t>
  </si>
  <si>
    <t>RONAJUS FARMACEUTICA, SRL</t>
  </si>
  <si>
    <t>2022-00292</t>
  </si>
  <si>
    <t>B1500000786</t>
  </si>
  <si>
    <t>SILVER PHARMA, SRL</t>
  </si>
  <si>
    <t>2022-00294</t>
  </si>
  <si>
    <t>B1500000518</t>
  </si>
  <si>
    <t>SUPLISERVI VASMI, SRL.</t>
  </si>
  <si>
    <t>B1500000082</t>
  </si>
  <si>
    <t>C/ABANICO PEDESTAL</t>
  </si>
  <si>
    <t>2022-00303</t>
  </si>
  <si>
    <t>B1500000083</t>
  </si>
  <si>
    <t>2022-00289</t>
  </si>
  <si>
    <t>B1500000719</t>
  </si>
  <si>
    <t>C/REFRIGERIOS Y ALMUERZO EMPACADO</t>
  </si>
  <si>
    <t>B1500000720</t>
  </si>
  <si>
    <t>C/REFRIGERIOS Y EMPACADO</t>
  </si>
  <si>
    <t>Total de Suplidores: 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</si>
</sst>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2">
    <xf numFmtId="0" fontId="0" fillId="0" borderId="0" xfId="0"/>
    <xf numFmtId="14" fontId="0" fillId="0" borderId="0" xfId="0" applyNumberFormat="1"/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 vertical="top"/>
    </xf>
    <xf numFmtId="0" fontId="7" fillId="3" borderId="2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43" fontId="8" fillId="3" borderId="2" xfId="1" applyFont="1" applyFill="1" applyBorder="1" applyAlignment="1" applyProtection="1">
      <alignment horizontal="center" vertical="top"/>
    </xf>
    <xf numFmtId="1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7" fillId="0" borderId="2" xfId="0" applyFont="1" applyFill="1" applyBorder="1" applyAlignment="1"/>
    <xf numFmtId="0" fontId="5" fillId="0" borderId="2" xfId="0" applyFont="1" applyFill="1" applyBorder="1" applyAlignment="1">
      <alignment horizontal="left" vertical="top"/>
    </xf>
    <xf numFmtId="4" fontId="5" fillId="0" borderId="2" xfId="0" applyNumberFormat="1" applyFont="1" applyFill="1" applyBorder="1" applyAlignment="1"/>
    <xf numFmtId="14" fontId="7" fillId="0" borderId="2" xfId="0" applyNumberFormat="1" applyFont="1" applyFill="1" applyBorder="1" applyAlignment="1"/>
    <xf numFmtId="0" fontId="7" fillId="0" borderId="2" xfId="0" applyFont="1" applyFill="1" applyBorder="1" applyAlignment="1">
      <alignment horizontal="center"/>
    </xf>
    <xf numFmtId="4" fontId="7" fillId="0" borderId="2" xfId="0" applyNumberFormat="1" applyFont="1" applyFill="1" applyBorder="1" applyAlignment="1"/>
    <xf numFmtId="1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/>
    <xf numFmtId="14" fontId="5" fillId="3" borderId="3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/>
    <xf numFmtId="4" fontId="5" fillId="3" borderId="3" xfId="0" applyNumberFormat="1" applyFont="1" applyFill="1" applyBorder="1" applyAlignment="1">
      <alignment horizontal="right"/>
    </xf>
    <xf numFmtId="14" fontId="5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7" fillId="0" borderId="5" xfId="0" applyFont="1" applyFill="1" applyBorder="1" applyAlignment="1"/>
    <xf numFmtId="4" fontId="5" fillId="0" borderId="5" xfId="0" applyNumberFormat="1" applyFont="1" applyFill="1" applyBorder="1" applyAlignment="1"/>
    <xf numFmtId="14" fontId="7" fillId="0" borderId="5" xfId="0" applyNumberFormat="1" applyFont="1" applyFill="1" applyBorder="1" applyAlignment="1"/>
    <xf numFmtId="0" fontId="7" fillId="0" borderId="5" xfId="0" applyFont="1" applyFill="1" applyBorder="1" applyAlignment="1">
      <alignment horizontal="center"/>
    </xf>
    <xf numFmtId="4" fontId="7" fillId="0" borderId="5" xfId="0" applyNumberFormat="1" applyFont="1" applyFill="1" applyBorder="1" applyAlignment="1"/>
    <xf numFmtId="14" fontId="5" fillId="3" borderId="5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/>
    <xf numFmtId="14" fontId="5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/>
    </xf>
    <xf numFmtId="4" fontId="5" fillId="0" borderId="5" xfId="0" applyNumberFormat="1" applyFont="1" applyFill="1" applyBorder="1" applyAlignment="1">
      <alignment horizontal="right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right"/>
    </xf>
    <xf numFmtId="14" fontId="5" fillId="3" borderId="2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5" fillId="3" borderId="2" xfId="0" applyFont="1" applyFill="1" applyBorder="1" applyAlignment="1"/>
    <xf numFmtId="4" fontId="7" fillId="3" borderId="2" xfId="0" applyNumberFormat="1" applyFont="1" applyFill="1" applyBorder="1" applyAlignment="1">
      <alignment horizontal="right"/>
    </xf>
    <xf numFmtId="14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14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/>
    </xf>
    <xf numFmtId="4" fontId="7" fillId="0" borderId="2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left"/>
    </xf>
    <xf numFmtId="4" fontId="7" fillId="3" borderId="3" xfId="0" applyNumberFormat="1" applyFont="1" applyFill="1" applyBorder="1" applyAlignment="1">
      <alignment horizontal="right"/>
    </xf>
    <xf numFmtId="164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/>
    <xf numFmtId="0" fontId="5" fillId="0" borderId="2" xfId="0" applyFont="1" applyFill="1" applyBorder="1" applyAlignment="1">
      <alignment horizontal="left"/>
    </xf>
    <xf numFmtId="0" fontId="9" fillId="0" borderId="5" xfId="0" applyFont="1" applyFill="1" applyBorder="1"/>
    <xf numFmtId="0" fontId="9" fillId="0" borderId="5" xfId="0" applyFont="1" applyFill="1" applyBorder="1" applyAlignment="1"/>
    <xf numFmtId="4" fontId="7" fillId="4" borderId="5" xfId="0" applyNumberFormat="1" applyFont="1" applyFill="1" applyBorder="1"/>
    <xf numFmtId="0" fontId="7" fillId="3" borderId="5" xfId="0" applyFont="1" applyFill="1" applyBorder="1" applyAlignment="1">
      <alignment horizontal="left"/>
    </xf>
    <xf numFmtId="4" fontId="7" fillId="3" borderId="5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5" fillId="0" borderId="3" xfId="0" applyFont="1" applyFill="1" applyBorder="1" applyAlignment="1"/>
    <xf numFmtId="0" fontId="10" fillId="0" borderId="5" xfId="0" applyFont="1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4" fontId="7" fillId="0" borderId="5" xfId="0" applyNumberFormat="1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7" fillId="3" borderId="5" xfId="0" applyFont="1" applyFill="1" applyBorder="1"/>
    <xf numFmtId="4" fontId="7" fillId="3" borderId="5" xfId="0" applyNumberFormat="1" applyFont="1" applyFill="1" applyBorder="1"/>
    <xf numFmtId="4" fontId="5" fillId="0" borderId="5" xfId="0" applyNumberFormat="1" applyFont="1" applyFill="1" applyBorder="1"/>
    <xf numFmtId="4" fontId="10" fillId="0" borderId="0" xfId="0" applyNumberFormat="1" applyFont="1" applyFill="1" applyBorder="1"/>
    <xf numFmtId="0" fontId="7" fillId="3" borderId="5" xfId="0" applyFont="1" applyFill="1" applyBorder="1" applyAlignment="1"/>
    <xf numFmtId="14" fontId="7" fillId="3" borderId="5" xfId="0" applyNumberFormat="1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43" fontId="10" fillId="3" borderId="5" xfId="1" applyFont="1" applyFill="1" applyBorder="1" applyAlignment="1" applyProtection="1">
      <alignment horizontal="right"/>
    </xf>
    <xf numFmtId="0" fontId="0" fillId="0" borderId="5" xfId="0" applyNumberFormat="1" applyFont="1" applyFill="1" applyBorder="1" applyAlignment="1">
      <alignment horizontal="center"/>
    </xf>
    <xf numFmtId="4" fontId="7" fillId="3" borderId="3" xfId="0" applyNumberFormat="1" applyFont="1" applyFill="1" applyBorder="1"/>
    <xf numFmtId="0" fontId="5" fillId="0" borderId="2" xfId="0" applyFont="1" applyFill="1" applyBorder="1"/>
    <xf numFmtId="4" fontId="5" fillId="0" borderId="2" xfId="0" applyNumberFormat="1" applyFont="1" applyFill="1" applyBorder="1"/>
    <xf numFmtId="4" fontId="7" fillId="0" borderId="2" xfId="0" applyNumberFormat="1" applyFont="1" applyFill="1" applyBorder="1"/>
    <xf numFmtId="14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/>
    <xf numFmtId="1" fontId="5" fillId="0" borderId="2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8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14" fontId="7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4" fontId="11" fillId="0" borderId="0" xfId="0" applyNumberFormat="1" applyFont="1" applyFill="1"/>
    <xf numFmtId="0" fontId="5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/>
    <xf numFmtId="14" fontId="13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2" fillId="2" borderId="0" xfId="0" applyNumberFormat="1" applyFont="1" applyFill="1" applyAlignment="1"/>
    <xf numFmtId="14" fontId="4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4" fontId="7" fillId="2" borderId="0" xfId="0" applyNumberFormat="1" applyFont="1" applyFill="1" applyBorder="1" applyAlignment="1"/>
    <xf numFmtId="0" fontId="7" fillId="2" borderId="0" xfId="0" applyFont="1" applyFill="1" applyBorder="1" applyAlignment="1"/>
    <xf numFmtId="0" fontId="7" fillId="3" borderId="2" xfId="0" applyFont="1" applyFill="1" applyBorder="1"/>
    <xf numFmtId="4" fontId="7" fillId="3" borderId="2" xfId="0" applyNumberFormat="1" applyFont="1" applyFill="1" applyBorder="1"/>
    <xf numFmtId="164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" fontId="7" fillId="5" borderId="2" xfId="0" applyNumberFormat="1" applyFont="1" applyFill="1" applyBorder="1"/>
    <xf numFmtId="0" fontId="14" fillId="0" borderId="2" xfId="0" applyFont="1" applyFill="1" applyBorder="1" applyAlignment="1">
      <alignment horizontal="left" vertical="top"/>
    </xf>
    <xf numFmtId="0" fontId="12" fillId="0" borderId="0" xfId="0" applyFont="1" applyFill="1" applyBorder="1" applyAlignment="1"/>
    <xf numFmtId="0" fontId="15" fillId="0" borderId="5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49" fontId="5" fillId="0" borderId="2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14" fontId="7" fillId="6" borderId="12" xfId="0" applyNumberFormat="1" applyFont="1" applyFill="1" applyBorder="1"/>
    <xf numFmtId="0" fontId="5" fillId="6" borderId="13" xfId="0" applyNumberFormat="1" applyFont="1" applyFill="1" applyBorder="1" applyAlignment="1">
      <alignment horizontal="center"/>
    </xf>
    <xf numFmtId="0" fontId="5" fillId="6" borderId="14" xfId="0" applyNumberFormat="1" applyFont="1" applyFill="1" applyBorder="1" applyAlignment="1">
      <alignment horizontal="center"/>
    </xf>
    <xf numFmtId="0" fontId="7" fillId="6" borderId="12" xfId="0" applyNumberFormat="1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left"/>
    </xf>
    <xf numFmtId="0" fontId="7" fillId="6" borderId="15" xfId="0" applyFont="1" applyFill="1" applyBorder="1" applyAlignment="1">
      <alignment horizontal="left"/>
    </xf>
    <xf numFmtId="0" fontId="0" fillId="0" borderId="16" xfId="0" applyFont="1" applyFill="1" applyBorder="1"/>
    <xf numFmtId="0" fontId="7" fillId="0" borderId="11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0" fillId="0" borderId="16" xfId="0" applyFont="1" applyBorder="1"/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4" fontId="5" fillId="0" borderId="18" xfId="0" applyNumberFormat="1" applyFont="1" applyFill="1" applyBorder="1" applyAlignment="1">
      <alignment horizontal="right"/>
    </xf>
    <xf numFmtId="0" fontId="0" fillId="0" borderId="19" xfId="0" applyFont="1" applyFill="1" applyBorder="1"/>
    <xf numFmtId="0" fontId="7" fillId="0" borderId="2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0" fillId="0" borderId="19" xfId="0" applyFont="1" applyBorder="1"/>
    <xf numFmtId="0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/>
    </xf>
    <xf numFmtId="4" fontId="5" fillId="0" borderId="22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5" fillId="0" borderId="24" xfId="0" applyNumberFormat="1" applyFont="1" applyFill="1" applyBorder="1" applyAlignment="1">
      <alignment horizontal="center"/>
    </xf>
    <xf numFmtId="0" fontId="0" fillId="0" borderId="23" xfId="0" applyFont="1" applyBorder="1"/>
    <xf numFmtId="4" fontId="5" fillId="0" borderId="0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7" fillId="6" borderId="13" xfId="0" applyNumberFormat="1" applyFont="1" applyFill="1" applyBorder="1" applyAlignment="1">
      <alignment horizontal="right"/>
    </xf>
    <xf numFmtId="4" fontId="7" fillId="6" borderId="15" xfId="0" applyNumberFormat="1" applyFont="1" applyFill="1" applyBorder="1" applyAlignment="1">
      <alignment horizontal="right"/>
    </xf>
    <xf numFmtId="14" fontId="7" fillId="0" borderId="7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14" fontId="16" fillId="0" borderId="2" xfId="0" applyNumberFormat="1" applyFont="1" applyFill="1" applyBorder="1" applyAlignment="1"/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/>
    <xf numFmtId="0" fontId="17" fillId="0" borderId="2" xfId="0" applyFont="1" applyFill="1" applyBorder="1" applyAlignment="1"/>
    <xf numFmtId="0" fontId="16" fillId="0" borderId="2" xfId="0" applyFont="1" applyFill="1" applyBorder="1" applyAlignment="1">
      <alignment horizontal="left" vertical="top"/>
    </xf>
    <xf numFmtId="4" fontId="16" fillId="0" borderId="2" xfId="0" applyNumberFormat="1" applyFont="1" applyFill="1" applyBorder="1" applyAlignment="1"/>
    <xf numFmtId="0" fontId="5" fillId="3" borderId="6" xfId="0" applyFont="1" applyFill="1" applyBorder="1"/>
    <xf numFmtId="0" fontId="10" fillId="0" borderId="0" xfId="0" applyFont="1" applyFill="1" applyBorder="1" applyAlignment="1"/>
    <xf numFmtId="0" fontId="5" fillId="3" borderId="5" xfId="0" applyFont="1" applyFill="1" applyBorder="1"/>
    <xf numFmtId="0" fontId="6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152400</xdr:rowOff>
    </xdr:from>
    <xdr:to>
      <xdr:col>1</xdr:col>
      <xdr:colOff>342900</xdr:colOff>
      <xdr:row>5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10382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2334543</xdr:colOff>
      <xdr:row>1</xdr:row>
      <xdr:rowOff>180975</xdr:rowOff>
    </xdr:from>
    <xdr:to>
      <xdr:col>8</xdr:col>
      <xdr:colOff>734343</xdr:colOff>
      <xdr:row>5</xdr:row>
      <xdr:rowOff>38100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1743" y="180975"/>
          <a:ext cx="2495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tabSelected="1" topLeftCell="A2" workbookViewId="0">
      <selection activeCell="H174" sqref="H174"/>
    </sheetView>
  </sheetViews>
  <sheetFormatPr baseColWidth="10" defaultRowHeight="15" x14ac:dyDescent="0.25"/>
  <cols>
    <col min="3" max="3" width="15.85546875" bestFit="1" customWidth="1"/>
    <col min="4" max="4" width="15.7109375" customWidth="1"/>
    <col min="5" max="5" width="12" hidden="1" customWidth="1"/>
    <col min="7" max="7" width="44.5703125" customWidth="1"/>
    <col min="8" max="8" width="16.85546875" bestFit="1" customWidth="1"/>
    <col min="9" max="9" width="13" bestFit="1" customWidth="1"/>
  </cols>
  <sheetData>
    <row r="1" spans="1:9" hidden="1" x14ac:dyDescent="0.25">
      <c r="A1" s="125"/>
      <c r="B1" s="126"/>
      <c r="C1" s="127"/>
      <c r="D1" s="127"/>
      <c r="E1" s="127"/>
      <c r="F1" s="128"/>
      <c r="G1" s="128"/>
      <c r="H1" s="128"/>
      <c r="I1" s="128"/>
    </row>
    <row r="3" spans="1:9" x14ac:dyDescent="0.25">
      <c r="A3" s="125"/>
      <c r="B3" s="126"/>
      <c r="C3" s="127"/>
      <c r="D3" s="127"/>
      <c r="E3" s="127"/>
      <c r="F3" s="128"/>
      <c r="G3" s="128"/>
      <c r="H3" s="128"/>
      <c r="I3" s="128"/>
    </row>
    <row r="4" spans="1:9" x14ac:dyDescent="0.25">
      <c r="A4" s="1"/>
      <c r="I4" s="129"/>
    </row>
    <row r="5" spans="1:9" x14ac:dyDescent="0.25">
      <c r="A5" s="1"/>
      <c r="I5" s="129"/>
    </row>
    <row r="6" spans="1:9" x14ac:dyDescent="0.25">
      <c r="A6" s="1"/>
      <c r="I6" s="129"/>
    </row>
    <row r="7" spans="1:9" x14ac:dyDescent="0.25">
      <c r="A7" s="195"/>
      <c r="B7" s="195"/>
      <c r="C7" s="195"/>
      <c r="D7" s="195"/>
      <c r="E7" s="195"/>
      <c r="F7" s="195"/>
      <c r="G7" s="195"/>
      <c r="H7" s="195"/>
      <c r="I7" s="195"/>
    </row>
    <row r="8" spans="1:9" x14ac:dyDescent="0.25">
      <c r="A8" s="196" t="s">
        <v>105</v>
      </c>
      <c r="B8" s="196"/>
      <c r="C8" s="196"/>
      <c r="D8" s="196"/>
      <c r="E8" s="196"/>
      <c r="F8" s="196"/>
      <c r="G8" s="196"/>
      <c r="H8" s="196"/>
      <c r="I8" s="196"/>
    </row>
    <row r="9" spans="1:9" ht="15.75" thickBot="1" x14ac:dyDescent="0.3">
      <c r="A9" s="130"/>
      <c r="B9" s="131"/>
      <c r="C9" s="131"/>
      <c r="D9" s="131"/>
      <c r="E9" s="131"/>
      <c r="F9" s="132"/>
      <c r="G9" s="132"/>
      <c r="H9" s="132"/>
      <c r="I9" s="132"/>
    </row>
    <row r="10" spans="1:9" ht="39.75" thickBot="1" x14ac:dyDescent="0.3">
      <c r="A10" s="2" t="s">
        <v>0</v>
      </c>
      <c r="B10" s="3" t="s">
        <v>1</v>
      </c>
      <c r="C10" s="4" t="s">
        <v>2</v>
      </c>
      <c r="D10" s="3" t="s">
        <v>3</v>
      </c>
      <c r="E10" s="5" t="s">
        <v>8</v>
      </c>
      <c r="F10" s="6" t="s">
        <v>4</v>
      </c>
      <c r="G10" s="7" t="s">
        <v>5</v>
      </c>
      <c r="H10" s="6" t="s">
        <v>6</v>
      </c>
      <c r="I10" s="6" t="s">
        <v>7</v>
      </c>
    </row>
    <row r="11" spans="1:9" x14ac:dyDescent="0.25">
      <c r="A11" s="133"/>
      <c r="B11" s="134"/>
      <c r="C11" s="134"/>
      <c r="D11" s="134"/>
      <c r="E11" s="134"/>
      <c r="F11" s="134"/>
      <c r="G11" s="134"/>
      <c r="H11" s="134"/>
      <c r="I11" s="134"/>
    </row>
    <row r="12" spans="1:9" ht="5.25" customHeight="1" x14ac:dyDescent="0.25"/>
    <row r="13" spans="1:9" x14ac:dyDescent="0.25">
      <c r="A13" s="8"/>
      <c r="B13" s="9"/>
      <c r="C13" s="9"/>
      <c r="D13" s="9"/>
      <c r="E13" s="9"/>
      <c r="F13" s="10" t="s">
        <v>73</v>
      </c>
      <c r="G13" s="10"/>
      <c r="H13" s="10"/>
      <c r="I13" s="11"/>
    </row>
    <row r="14" spans="1:9" x14ac:dyDescent="0.25">
      <c r="A14" s="186">
        <v>44811</v>
      </c>
      <c r="B14" s="187"/>
      <c r="C14" s="187">
        <v>1101</v>
      </c>
      <c r="D14" s="188" t="s">
        <v>106</v>
      </c>
      <c r="E14" s="187">
        <v>30</v>
      </c>
      <c r="F14" s="189"/>
      <c r="G14" s="190" t="s">
        <v>9</v>
      </c>
      <c r="H14" s="190" t="s">
        <v>10</v>
      </c>
      <c r="I14" s="191">
        <v>30000</v>
      </c>
    </row>
    <row r="15" spans="1:9" x14ac:dyDescent="0.25">
      <c r="A15" s="18"/>
      <c r="B15" s="15"/>
      <c r="C15" s="15"/>
      <c r="D15" s="15"/>
      <c r="E15" s="19"/>
      <c r="F15" s="15"/>
      <c r="G15" s="15"/>
      <c r="H15" s="15"/>
      <c r="I15" s="20">
        <f>SUM(I14:I14)</f>
        <v>30000</v>
      </c>
    </row>
    <row r="16" spans="1:9" x14ac:dyDescent="0.25">
      <c r="A16" s="21"/>
      <c r="B16" s="22"/>
      <c r="C16" s="22"/>
      <c r="D16" s="22"/>
      <c r="E16" s="23"/>
      <c r="F16" s="22"/>
      <c r="G16" s="22"/>
      <c r="H16" s="22"/>
      <c r="I16" s="24"/>
    </row>
    <row r="17" spans="1:9" x14ac:dyDescent="0.25">
      <c r="A17" s="21"/>
      <c r="B17" s="22"/>
      <c r="C17" s="22"/>
      <c r="D17" s="22"/>
      <c r="E17" s="23"/>
      <c r="F17" s="22"/>
      <c r="G17" s="22"/>
      <c r="H17" s="22"/>
      <c r="I17" s="24"/>
    </row>
    <row r="18" spans="1:9" x14ac:dyDescent="0.25">
      <c r="A18" s="25"/>
      <c r="B18" s="26"/>
      <c r="C18" s="26"/>
      <c r="D18" s="26"/>
      <c r="E18" s="26"/>
      <c r="F18" s="27" t="s">
        <v>11</v>
      </c>
      <c r="G18" s="28"/>
      <c r="H18" s="28"/>
      <c r="I18" s="29"/>
    </row>
    <row r="19" spans="1:9" x14ac:dyDescent="0.25">
      <c r="A19" s="30">
        <v>44812</v>
      </c>
      <c r="B19" s="31"/>
      <c r="C19" s="31">
        <v>70821</v>
      </c>
      <c r="D19" s="32" t="s">
        <v>107</v>
      </c>
      <c r="E19" s="31"/>
      <c r="F19" s="33"/>
      <c r="G19" s="32" t="s">
        <v>12</v>
      </c>
      <c r="H19" s="32" t="s">
        <v>13</v>
      </c>
      <c r="I19" s="34">
        <v>4605.07</v>
      </c>
    </row>
    <row r="20" spans="1:9" x14ac:dyDescent="0.25">
      <c r="A20" s="35"/>
      <c r="B20" s="36"/>
      <c r="C20" s="33"/>
      <c r="D20" s="33"/>
      <c r="E20" s="36"/>
      <c r="F20" s="33"/>
      <c r="G20" s="33"/>
      <c r="H20" s="33"/>
      <c r="I20" s="37">
        <f>SUM(I19:I19)</f>
        <v>4605.07</v>
      </c>
    </row>
    <row r="21" spans="1:9" x14ac:dyDescent="0.25">
      <c r="A21" s="21"/>
      <c r="B21" s="22"/>
      <c r="C21" s="22"/>
      <c r="D21" s="22"/>
      <c r="E21" s="23"/>
      <c r="F21" s="22"/>
      <c r="G21" s="22"/>
      <c r="H21" s="22"/>
      <c r="I21" s="24"/>
    </row>
    <row r="22" spans="1:9" x14ac:dyDescent="0.25">
      <c r="A22" s="21"/>
      <c r="B22" s="22"/>
      <c r="C22" s="22"/>
      <c r="D22" s="22"/>
      <c r="E22" s="23"/>
      <c r="F22" s="22"/>
      <c r="G22" s="22"/>
      <c r="H22" s="22"/>
      <c r="I22" s="24"/>
    </row>
    <row r="23" spans="1:9" x14ac:dyDescent="0.25">
      <c r="A23" s="54"/>
      <c r="B23" s="55"/>
      <c r="C23" s="55"/>
      <c r="D23" s="55"/>
      <c r="E23" s="55"/>
      <c r="F23" s="10" t="s">
        <v>96</v>
      </c>
      <c r="G23" s="57"/>
      <c r="H23" s="57"/>
      <c r="I23" s="184"/>
    </row>
    <row r="24" spans="1:9" x14ac:dyDescent="0.25">
      <c r="A24" s="59">
        <v>44797</v>
      </c>
      <c r="B24" s="145" t="s">
        <v>108</v>
      </c>
      <c r="C24" s="60">
        <v>32537</v>
      </c>
      <c r="D24" s="60" t="s">
        <v>77</v>
      </c>
      <c r="E24" s="13">
        <v>30</v>
      </c>
      <c r="F24" s="140"/>
      <c r="G24" s="14" t="s">
        <v>97</v>
      </c>
      <c r="H24" s="71" t="s">
        <v>79</v>
      </c>
      <c r="I24" s="61">
        <v>6500</v>
      </c>
    </row>
    <row r="25" spans="1:9" x14ac:dyDescent="0.25">
      <c r="A25" s="59"/>
      <c r="B25" s="145"/>
      <c r="C25" s="60"/>
      <c r="D25" s="60"/>
      <c r="E25" s="13"/>
      <c r="F25" s="140"/>
      <c r="G25" s="14"/>
      <c r="H25" s="71"/>
      <c r="I25" s="65">
        <f>SUM(I24:I24)</f>
        <v>6500</v>
      </c>
    </row>
    <row r="26" spans="1:9" x14ac:dyDescent="0.25">
      <c r="A26" s="183"/>
      <c r="B26" s="51"/>
      <c r="C26" s="51"/>
      <c r="D26" s="51"/>
      <c r="E26" s="51"/>
      <c r="F26" s="52"/>
      <c r="G26" s="22"/>
      <c r="H26" s="22"/>
      <c r="I26" s="53"/>
    </row>
    <row r="27" spans="1:9" x14ac:dyDescent="0.25">
      <c r="A27" s="183"/>
      <c r="B27" s="51"/>
      <c r="C27" s="51"/>
      <c r="D27" s="51"/>
      <c r="E27" s="51"/>
      <c r="F27" s="52"/>
      <c r="G27" s="22"/>
      <c r="H27" s="22"/>
      <c r="I27" s="53"/>
    </row>
    <row r="28" spans="1:9" x14ac:dyDescent="0.25">
      <c r="A28" s="8"/>
      <c r="B28" s="9"/>
      <c r="C28" s="9"/>
      <c r="D28" s="9"/>
      <c r="E28" s="9"/>
      <c r="F28" s="10" t="s">
        <v>74</v>
      </c>
      <c r="G28" s="10"/>
      <c r="H28" s="10"/>
      <c r="I28" s="11"/>
    </row>
    <row r="29" spans="1:9" x14ac:dyDescent="0.25">
      <c r="A29" s="12">
        <v>44812</v>
      </c>
      <c r="B29" s="13" t="s">
        <v>66</v>
      </c>
      <c r="C29" s="13">
        <v>423702</v>
      </c>
      <c r="D29" s="14" t="s">
        <v>109</v>
      </c>
      <c r="E29" s="13">
        <v>30</v>
      </c>
      <c r="F29" s="143"/>
      <c r="G29" s="16" t="s">
        <v>110</v>
      </c>
      <c r="H29" s="16" t="s">
        <v>14</v>
      </c>
      <c r="I29" s="17">
        <v>6073.46</v>
      </c>
    </row>
    <row r="30" spans="1:9" x14ac:dyDescent="0.25">
      <c r="A30" s="18"/>
      <c r="B30" s="15"/>
      <c r="C30" s="15"/>
      <c r="D30" s="15"/>
      <c r="E30" s="19"/>
      <c r="F30" s="15"/>
      <c r="G30" s="15"/>
      <c r="H30" s="15"/>
      <c r="I30" s="20">
        <f>SUM(I29:I29)</f>
        <v>6073.46</v>
      </c>
    </row>
    <row r="31" spans="1:9" x14ac:dyDescent="0.25">
      <c r="A31" s="21"/>
      <c r="B31" s="22"/>
      <c r="C31" s="22"/>
      <c r="D31" s="22"/>
      <c r="E31" s="23"/>
      <c r="F31" s="22"/>
      <c r="G31" s="22"/>
      <c r="H31" s="22"/>
      <c r="I31" s="24"/>
    </row>
    <row r="32" spans="1:9" x14ac:dyDescent="0.25">
      <c r="A32" s="21"/>
      <c r="B32" s="22"/>
      <c r="C32" s="22"/>
      <c r="D32" s="22"/>
      <c r="E32" s="23"/>
      <c r="F32" s="22"/>
      <c r="G32" s="22"/>
      <c r="H32" s="22"/>
      <c r="I32" s="24"/>
    </row>
    <row r="33" spans="1:9" x14ac:dyDescent="0.25">
      <c r="A33" s="54"/>
      <c r="B33" s="55"/>
      <c r="C33" s="55"/>
      <c r="D33" s="55"/>
      <c r="E33" s="55"/>
      <c r="F33" s="56" t="s">
        <v>16</v>
      </c>
      <c r="G33" s="57"/>
      <c r="H33" s="57"/>
      <c r="I33" s="58"/>
    </row>
    <row r="34" spans="1:9" x14ac:dyDescent="0.25">
      <c r="A34" s="59">
        <v>44820</v>
      </c>
      <c r="B34" s="60"/>
      <c r="C34" s="60">
        <v>10819</v>
      </c>
      <c r="D34" s="60" t="s">
        <v>111</v>
      </c>
      <c r="E34" s="13">
        <v>30</v>
      </c>
      <c r="F34" s="16"/>
      <c r="G34" s="14" t="s">
        <v>17</v>
      </c>
      <c r="H34" s="14" t="s">
        <v>18</v>
      </c>
      <c r="I34" s="61">
        <v>110800</v>
      </c>
    </row>
    <row r="35" spans="1:9" x14ac:dyDescent="0.25">
      <c r="A35" s="62"/>
      <c r="B35" s="63"/>
      <c r="C35" s="63"/>
      <c r="D35" s="63"/>
      <c r="E35" s="63"/>
      <c r="F35" s="64"/>
      <c r="G35" s="15"/>
      <c r="H35" s="15"/>
      <c r="I35" s="65">
        <f>SUM(I34:I34)</f>
        <v>110800</v>
      </c>
    </row>
    <row r="36" spans="1:9" x14ac:dyDescent="0.25">
      <c r="A36" s="183"/>
      <c r="B36" s="51"/>
      <c r="C36" s="51"/>
      <c r="D36" s="51"/>
      <c r="E36" s="51"/>
      <c r="F36" s="52"/>
      <c r="G36" s="22"/>
      <c r="H36" s="22"/>
      <c r="I36" s="53"/>
    </row>
    <row r="37" spans="1:9" x14ac:dyDescent="0.25">
      <c r="A37" s="183"/>
      <c r="B37" s="51"/>
      <c r="C37" s="51"/>
      <c r="D37" s="51"/>
      <c r="E37" s="51"/>
      <c r="F37" s="52"/>
      <c r="G37" s="22"/>
      <c r="H37" s="22"/>
      <c r="I37" s="53"/>
    </row>
    <row r="38" spans="1:9" x14ac:dyDescent="0.25">
      <c r="A38" s="68"/>
      <c r="B38" s="69"/>
      <c r="C38" s="69"/>
      <c r="D38" s="69"/>
      <c r="E38" s="69"/>
      <c r="F38" s="27" t="s">
        <v>98</v>
      </c>
      <c r="G38" s="70"/>
      <c r="H38" s="70"/>
      <c r="I38" s="67"/>
    </row>
    <row r="39" spans="1:9" x14ac:dyDescent="0.25">
      <c r="A39" s="59">
        <v>44777</v>
      </c>
      <c r="B39" s="60" t="s">
        <v>99</v>
      </c>
      <c r="C39" s="60">
        <v>234</v>
      </c>
      <c r="D39" s="60" t="s">
        <v>100</v>
      </c>
      <c r="E39" s="60">
        <v>30</v>
      </c>
      <c r="F39" s="16"/>
      <c r="G39" s="14" t="s">
        <v>101</v>
      </c>
      <c r="H39" s="14" t="s">
        <v>102</v>
      </c>
      <c r="I39" s="61">
        <v>4000</v>
      </c>
    </row>
    <row r="40" spans="1:9" x14ac:dyDescent="0.25">
      <c r="A40" s="62"/>
      <c r="B40" s="63"/>
      <c r="C40" s="63"/>
      <c r="D40" s="63"/>
      <c r="E40" s="63"/>
      <c r="F40" s="64"/>
      <c r="G40" s="15"/>
      <c r="H40" s="15"/>
      <c r="I40" s="65">
        <f>SUM(I39:I39)</f>
        <v>4000</v>
      </c>
    </row>
    <row r="41" spans="1:9" x14ac:dyDescent="0.25">
      <c r="A41" s="183"/>
      <c r="B41" s="51"/>
      <c r="C41" s="51"/>
      <c r="D41" s="51"/>
      <c r="E41" s="51"/>
      <c r="F41" s="52"/>
      <c r="G41" s="22"/>
      <c r="H41" s="22"/>
      <c r="I41" s="53"/>
    </row>
    <row r="42" spans="1:9" x14ac:dyDescent="0.25">
      <c r="A42" s="183"/>
      <c r="B42" s="51"/>
      <c r="C42" s="51"/>
      <c r="D42" s="51"/>
      <c r="E42" s="51"/>
      <c r="F42" s="52"/>
      <c r="G42" s="22"/>
      <c r="H42" s="22"/>
      <c r="I42" s="53"/>
    </row>
    <row r="43" spans="1:9" x14ac:dyDescent="0.25">
      <c r="A43" s="183"/>
      <c r="B43" s="51"/>
      <c r="C43" s="51"/>
      <c r="D43" s="51"/>
      <c r="E43" s="51"/>
      <c r="F43" s="52"/>
      <c r="G43" s="22"/>
      <c r="H43" s="22"/>
      <c r="I43" s="53"/>
    </row>
    <row r="44" spans="1:9" x14ac:dyDescent="0.25">
      <c r="A44" s="107"/>
      <c r="B44" s="108"/>
      <c r="C44" s="108"/>
      <c r="D44" s="108"/>
      <c r="E44" s="108"/>
      <c r="F44" s="66" t="s">
        <v>112</v>
      </c>
      <c r="G44" s="109"/>
      <c r="H44" s="109"/>
      <c r="I44" s="103"/>
    </row>
    <row r="45" spans="1:9" x14ac:dyDescent="0.25">
      <c r="A45" s="59">
        <v>44825</v>
      </c>
      <c r="B45" s="110" t="s">
        <v>113</v>
      </c>
      <c r="C45" s="60">
        <v>29365</v>
      </c>
      <c r="D45" s="60" t="s">
        <v>114</v>
      </c>
      <c r="E45" s="60">
        <v>30</v>
      </c>
      <c r="F45" s="71"/>
      <c r="G45" s="14" t="s">
        <v>115</v>
      </c>
      <c r="H45" s="14" t="s">
        <v>23</v>
      </c>
      <c r="I45" s="105">
        <v>7200</v>
      </c>
    </row>
    <row r="46" spans="1:9" x14ac:dyDescent="0.25">
      <c r="A46" s="59"/>
      <c r="B46" s="60"/>
      <c r="C46" s="60"/>
      <c r="D46" s="60"/>
      <c r="E46" s="60"/>
      <c r="F46" s="71"/>
      <c r="G46" s="14"/>
      <c r="H46" s="14"/>
      <c r="I46" s="106">
        <f>SUM(I45:I45)</f>
        <v>7200</v>
      </c>
    </row>
    <row r="47" spans="1:9" x14ac:dyDescent="0.25">
      <c r="A47" s="183"/>
      <c r="B47" s="51"/>
      <c r="C47" s="51"/>
      <c r="D47" s="51"/>
      <c r="E47" s="51"/>
      <c r="F47" s="52"/>
      <c r="G47" s="22"/>
      <c r="H47" s="22"/>
      <c r="I47" s="53"/>
    </row>
    <row r="48" spans="1:9" x14ac:dyDescent="0.25">
      <c r="A48" s="183"/>
      <c r="B48" s="51"/>
      <c r="C48" s="51"/>
      <c r="D48" s="51"/>
      <c r="E48" s="51"/>
      <c r="F48" s="52"/>
      <c r="G48" s="22"/>
      <c r="H48" s="22"/>
      <c r="I48" s="53"/>
    </row>
    <row r="49" spans="1:9" x14ac:dyDescent="0.25">
      <c r="A49" s="48"/>
      <c r="B49" s="49"/>
      <c r="C49" s="49"/>
      <c r="D49" s="49"/>
      <c r="E49" s="49"/>
      <c r="F49" s="72" t="s">
        <v>20</v>
      </c>
      <c r="G49" s="73" t="s">
        <v>21</v>
      </c>
      <c r="H49" s="73"/>
      <c r="I49" s="74">
        <f>I15+I20+I40+I30+I35+I25+I46</f>
        <v>169178.53</v>
      </c>
    </row>
    <row r="50" spans="1:9" x14ac:dyDescent="0.25">
      <c r="A50" s="183"/>
      <c r="B50" s="51"/>
      <c r="C50" s="51"/>
      <c r="D50" s="51"/>
      <c r="E50" s="51"/>
      <c r="F50" s="52"/>
      <c r="G50" s="22"/>
      <c r="H50" s="22"/>
      <c r="I50" s="53"/>
    </row>
    <row r="51" spans="1:9" x14ac:dyDescent="0.25">
      <c r="A51" s="183"/>
      <c r="B51" s="51"/>
      <c r="C51" s="51"/>
      <c r="D51" s="51"/>
      <c r="E51" s="51"/>
      <c r="F51" s="52"/>
      <c r="G51" s="22"/>
      <c r="H51" s="22"/>
      <c r="I51" s="53"/>
    </row>
    <row r="52" spans="1:9" x14ac:dyDescent="0.25">
      <c r="A52" s="183"/>
      <c r="B52" s="51"/>
      <c r="C52" s="51"/>
      <c r="D52" s="51"/>
      <c r="E52" s="51"/>
      <c r="F52" s="52"/>
      <c r="G52" s="22"/>
      <c r="H52" s="22"/>
      <c r="I52" s="53"/>
    </row>
    <row r="53" spans="1:9" x14ac:dyDescent="0.25">
      <c r="A53" s="38"/>
      <c r="B53" s="39"/>
      <c r="C53" s="39"/>
      <c r="D53" s="39"/>
      <c r="E53" s="26"/>
      <c r="F53" s="56" t="s">
        <v>116</v>
      </c>
      <c r="G53" s="192"/>
      <c r="H53" s="192"/>
      <c r="I53" s="76"/>
    </row>
    <row r="54" spans="1:9" x14ac:dyDescent="0.25">
      <c r="A54" s="42">
        <v>44826</v>
      </c>
      <c r="B54" s="44" t="s">
        <v>117</v>
      </c>
      <c r="C54" s="44">
        <v>9400028120</v>
      </c>
      <c r="D54" s="44" t="s">
        <v>118</v>
      </c>
      <c r="E54" s="78">
        <v>30</v>
      </c>
      <c r="F54" s="79"/>
      <c r="G54" s="32" t="s">
        <v>78</v>
      </c>
      <c r="H54" s="46" t="s">
        <v>23</v>
      </c>
      <c r="I54" s="47">
        <v>8058</v>
      </c>
    </row>
    <row r="55" spans="1:9" x14ac:dyDescent="0.25">
      <c r="A55" s="42"/>
      <c r="B55" s="44"/>
      <c r="C55" s="44"/>
      <c r="D55" s="44"/>
      <c r="E55" s="44"/>
      <c r="F55" s="46"/>
      <c r="G55" s="81"/>
      <c r="H55" s="32"/>
      <c r="I55" s="50">
        <f>SUM(I54:I54)</f>
        <v>8058</v>
      </c>
    </row>
    <row r="56" spans="1:9" x14ac:dyDescent="0.25">
      <c r="A56" s="82"/>
      <c r="B56" s="83"/>
      <c r="C56" s="83"/>
      <c r="D56" s="83"/>
      <c r="E56" s="83"/>
      <c r="F56" s="84"/>
      <c r="G56" s="193"/>
      <c r="H56" s="85"/>
      <c r="I56" s="53"/>
    </row>
    <row r="57" spans="1:9" x14ac:dyDescent="0.25">
      <c r="A57" s="183"/>
      <c r="B57" s="51"/>
      <c r="C57" s="51"/>
      <c r="D57" s="51"/>
      <c r="E57" s="51"/>
      <c r="F57" s="52"/>
      <c r="G57" s="22"/>
      <c r="H57" s="22"/>
      <c r="I57" s="53"/>
    </row>
    <row r="58" spans="1:9" x14ac:dyDescent="0.25">
      <c r="A58" s="38"/>
      <c r="B58" s="39"/>
      <c r="C58" s="39"/>
      <c r="D58" s="39"/>
      <c r="E58" s="39"/>
      <c r="F58" s="75" t="s">
        <v>24</v>
      </c>
      <c r="G58" s="41"/>
      <c r="H58" s="41"/>
      <c r="I58" s="76"/>
    </row>
    <row r="59" spans="1:9" x14ac:dyDescent="0.25">
      <c r="A59" s="42">
        <v>43866</v>
      </c>
      <c r="B59" s="44" t="s">
        <v>25</v>
      </c>
      <c r="C59" s="44">
        <v>79255</v>
      </c>
      <c r="D59" s="44" t="s">
        <v>75</v>
      </c>
      <c r="E59" s="44"/>
      <c r="F59" s="146" t="s">
        <v>26</v>
      </c>
      <c r="G59" s="32" t="s">
        <v>27</v>
      </c>
      <c r="H59" s="32" t="s">
        <v>28</v>
      </c>
      <c r="I59" s="47">
        <v>17097.61</v>
      </c>
    </row>
    <row r="60" spans="1:9" x14ac:dyDescent="0.25">
      <c r="A60" s="42"/>
      <c r="B60" s="44"/>
      <c r="C60" s="44"/>
      <c r="D60" s="44"/>
      <c r="E60" s="44"/>
      <c r="F60" s="46"/>
      <c r="G60" s="32"/>
      <c r="H60" s="32"/>
      <c r="I60" s="50">
        <f>SUM(I59)</f>
        <v>17097.61</v>
      </c>
    </row>
    <row r="61" spans="1:9" x14ac:dyDescent="0.25">
      <c r="A61" s="82"/>
      <c r="B61" s="83"/>
      <c r="C61" s="83"/>
      <c r="D61" s="83"/>
      <c r="E61" s="83"/>
      <c r="F61" s="84"/>
      <c r="G61" s="85"/>
      <c r="H61" s="85"/>
      <c r="I61" s="53"/>
    </row>
    <row r="62" spans="1:9" x14ac:dyDescent="0.25">
      <c r="A62" s="82"/>
      <c r="B62" s="83"/>
      <c r="C62" s="83"/>
      <c r="D62" s="83"/>
      <c r="E62" s="83"/>
      <c r="F62" s="84"/>
      <c r="G62" s="85"/>
      <c r="H62" s="85"/>
      <c r="I62" s="53"/>
    </row>
    <row r="63" spans="1:9" x14ac:dyDescent="0.25">
      <c r="A63" s="137"/>
      <c r="B63" s="138"/>
      <c r="C63" s="138"/>
      <c r="D63" s="138"/>
      <c r="E63" s="138"/>
      <c r="F63" s="135" t="s">
        <v>119</v>
      </c>
      <c r="G63" s="135"/>
      <c r="H63" s="135"/>
      <c r="I63" s="136"/>
    </row>
    <row r="64" spans="1:9" x14ac:dyDescent="0.25">
      <c r="A64" s="59">
        <v>44825</v>
      </c>
      <c r="B64" s="60" t="s">
        <v>120</v>
      </c>
      <c r="C64" s="60">
        <v>2234</v>
      </c>
      <c r="D64" s="60" t="s">
        <v>121</v>
      </c>
      <c r="E64" s="60">
        <v>90</v>
      </c>
      <c r="F64" s="71"/>
      <c r="G64" s="14" t="s">
        <v>78</v>
      </c>
      <c r="H64" s="14" t="s">
        <v>23</v>
      </c>
      <c r="I64" s="61">
        <v>8800</v>
      </c>
    </row>
    <row r="65" spans="1:9" x14ac:dyDescent="0.25">
      <c r="A65" s="59"/>
      <c r="B65" s="60"/>
      <c r="C65" s="60"/>
      <c r="D65" s="60"/>
      <c r="E65" s="60"/>
      <c r="F65" s="71"/>
      <c r="G65" s="14"/>
      <c r="H65" s="14"/>
      <c r="I65" s="65">
        <f>SUM(I64:I64)</f>
        <v>8800</v>
      </c>
    </row>
    <row r="66" spans="1:9" x14ac:dyDescent="0.25">
      <c r="A66" s="82"/>
      <c r="B66" s="83"/>
      <c r="C66" s="83"/>
      <c r="D66" s="83"/>
      <c r="E66" s="83"/>
      <c r="F66" s="84"/>
      <c r="G66" s="85"/>
      <c r="H66" s="85"/>
      <c r="I66" s="53"/>
    </row>
    <row r="67" spans="1:9" x14ac:dyDescent="0.25">
      <c r="A67" s="82"/>
      <c r="B67" s="83"/>
      <c r="C67" s="83"/>
      <c r="D67" s="83"/>
      <c r="E67" s="83"/>
      <c r="F67" s="84"/>
      <c r="G67" s="85"/>
      <c r="H67" s="85"/>
      <c r="I67" s="53"/>
    </row>
    <row r="68" spans="1:9" x14ac:dyDescent="0.25">
      <c r="A68" s="38"/>
      <c r="B68" s="39"/>
      <c r="C68" s="39"/>
      <c r="D68" s="39"/>
      <c r="E68" s="39"/>
      <c r="F68" s="89" t="s">
        <v>30</v>
      </c>
      <c r="G68" s="41"/>
      <c r="H68" s="41"/>
      <c r="I68" s="90"/>
    </row>
    <row r="69" spans="1:9" x14ac:dyDescent="0.25">
      <c r="A69" s="42">
        <v>42353</v>
      </c>
      <c r="B69" s="44">
        <v>14200</v>
      </c>
      <c r="C69" s="44">
        <v>188265</v>
      </c>
      <c r="D69" s="44"/>
      <c r="E69" s="44"/>
      <c r="F69" s="146" t="s">
        <v>80</v>
      </c>
      <c r="G69" s="32" t="s">
        <v>31</v>
      </c>
      <c r="H69" s="32" t="s">
        <v>15</v>
      </c>
      <c r="I69" s="91">
        <v>187620</v>
      </c>
    </row>
    <row r="70" spans="1:9" x14ac:dyDescent="0.25">
      <c r="A70" s="42">
        <v>42398</v>
      </c>
      <c r="B70" s="44">
        <v>14171</v>
      </c>
      <c r="C70" s="44">
        <v>189658</v>
      </c>
      <c r="D70" s="44"/>
      <c r="E70" s="44"/>
      <c r="F70" s="46"/>
      <c r="G70" s="32" t="s">
        <v>32</v>
      </c>
      <c r="H70" s="32" t="s">
        <v>15</v>
      </c>
      <c r="I70" s="91">
        <v>112175.76</v>
      </c>
    </row>
    <row r="71" spans="1:9" x14ac:dyDescent="0.25">
      <c r="A71" s="42">
        <v>42426</v>
      </c>
      <c r="B71" s="44">
        <v>14769</v>
      </c>
      <c r="C71" s="44">
        <v>191341</v>
      </c>
      <c r="D71" s="44"/>
      <c r="E71" s="44"/>
      <c r="F71" s="46"/>
      <c r="G71" s="32" t="s">
        <v>32</v>
      </c>
      <c r="H71" s="32" t="s">
        <v>15</v>
      </c>
      <c r="I71" s="91">
        <v>59829.120000000003</v>
      </c>
    </row>
    <row r="72" spans="1:9" x14ac:dyDescent="0.25">
      <c r="A72" s="42">
        <v>42451</v>
      </c>
      <c r="B72" s="44">
        <v>14990</v>
      </c>
      <c r="C72" s="44">
        <v>192654</v>
      </c>
      <c r="D72" s="44"/>
      <c r="E72" s="44"/>
      <c r="F72" s="46"/>
      <c r="G72" s="32" t="s">
        <v>33</v>
      </c>
      <c r="H72" s="46" t="s">
        <v>23</v>
      </c>
      <c r="I72" s="91">
        <v>38870</v>
      </c>
    </row>
    <row r="73" spans="1:9" x14ac:dyDescent="0.25">
      <c r="A73" s="42">
        <v>42451</v>
      </c>
      <c r="B73" s="44">
        <v>14993</v>
      </c>
      <c r="C73" s="44">
        <v>192655</v>
      </c>
      <c r="D73" s="44"/>
      <c r="E73" s="44"/>
      <c r="F73" s="46"/>
      <c r="G73" s="32" t="s">
        <v>34</v>
      </c>
      <c r="H73" s="32" t="s">
        <v>15</v>
      </c>
      <c r="I73" s="91">
        <v>32500</v>
      </c>
    </row>
    <row r="74" spans="1:9" x14ac:dyDescent="0.25">
      <c r="A74" s="42">
        <v>42451</v>
      </c>
      <c r="B74" s="44">
        <v>14865</v>
      </c>
      <c r="C74" s="44">
        <v>192656</v>
      </c>
      <c r="D74" s="44"/>
      <c r="E74" s="44"/>
      <c r="F74" s="46"/>
      <c r="G74" s="32" t="s">
        <v>35</v>
      </c>
      <c r="H74" s="32" t="s">
        <v>15</v>
      </c>
      <c r="I74" s="91">
        <v>70357.5</v>
      </c>
    </row>
    <row r="75" spans="1:9" x14ac:dyDescent="0.25">
      <c r="A75" s="42">
        <v>42488</v>
      </c>
      <c r="B75" s="44">
        <v>17718</v>
      </c>
      <c r="C75" s="44">
        <v>194639</v>
      </c>
      <c r="D75" s="44"/>
      <c r="E75" s="44"/>
      <c r="F75" s="46"/>
      <c r="G75" s="32" t="s">
        <v>36</v>
      </c>
      <c r="H75" s="32" t="s">
        <v>15</v>
      </c>
      <c r="I75" s="91">
        <v>14750</v>
      </c>
    </row>
    <row r="76" spans="1:9" x14ac:dyDescent="0.25">
      <c r="A76" s="42">
        <v>42543</v>
      </c>
      <c r="B76" s="44">
        <v>15706</v>
      </c>
      <c r="C76" s="44">
        <v>197562</v>
      </c>
      <c r="D76" s="44"/>
      <c r="E76" s="44"/>
      <c r="F76" s="46"/>
      <c r="G76" s="32" t="s">
        <v>37</v>
      </c>
      <c r="H76" s="32" t="s">
        <v>15</v>
      </c>
      <c r="I76" s="91">
        <v>59000</v>
      </c>
    </row>
    <row r="77" spans="1:9" x14ac:dyDescent="0.25">
      <c r="A77" s="42">
        <v>42629</v>
      </c>
      <c r="B77" s="44">
        <v>15898</v>
      </c>
      <c r="C77" s="44">
        <v>202153</v>
      </c>
      <c r="D77" s="44"/>
      <c r="E77" s="44"/>
      <c r="F77" s="46"/>
      <c r="G77" s="32" t="s">
        <v>35</v>
      </c>
      <c r="H77" s="32" t="s">
        <v>15</v>
      </c>
      <c r="I77" s="91">
        <v>93810</v>
      </c>
    </row>
    <row r="78" spans="1:9" x14ac:dyDescent="0.25">
      <c r="A78" s="42"/>
      <c r="B78" s="44"/>
      <c r="C78" s="44"/>
      <c r="D78" s="44"/>
      <c r="E78" s="44"/>
      <c r="F78" s="46"/>
      <c r="G78" s="32"/>
      <c r="H78" s="32"/>
      <c r="I78" s="86">
        <f>SUM(I69:I77)</f>
        <v>668912.38</v>
      </c>
    </row>
    <row r="79" spans="1:9" x14ac:dyDescent="0.25">
      <c r="A79" s="82"/>
      <c r="B79" s="83"/>
      <c r="C79" s="83"/>
      <c r="D79" s="83"/>
      <c r="E79" s="83"/>
      <c r="F79" s="84"/>
      <c r="G79" s="85"/>
      <c r="H79" s="85"/>
      <c r="I79" s="92"/>
    </row>
    <row r="80" spans="1:9" x14ac:dyDescent="0.25">
      <c r="A80" s="82"/>
      <c r="B80" s="83"/>
      <c r="C80" s="83"/>
      <c r="D80" s="83"/>
      <c r="E80" s="83"/>
      <c r="F80" s="84"/>
      <c r="G80" s="85"/>
      <c r="H80" s="85"/>
      <c r="I80" s="92"/>
    </row>
    <row r="81" spans="1:9" x14ac:dyDescent="0.25">
      <c r="A81" s="137"/>
      <c r="B81" s="138"/>
      <c r="C81" s="138"/>
      <c r="D81" s="138"/>
      <c r="E81" s="138"/>
      <c r="F81" s="56" t="s">
        <v>68</v>
      </c>
      <c r="G81" s="135"/>
      <c r="H81" s="135"/>
      <c r="I81" s="139"/>
    </row>
    <row r="82" spans="1:9" x14ac:dyDescent="0.25">
      <c r="A82" s="59">
        <v>44768</v>
      </c>
      <c r="B82" s="60" t="s">
        <v>103</v>
      </c>
      <c r="C82" s="110">
        <v>7004221106901</v>
      </c>
      <c r="D82" s="110" t="s">
        <v>104</v>
      </c>
      <c r="E82" s="60"/>
      <c r="F82" s="64"/>
      <c r="G82" s="14" t="s">
        <v>69</v>
      </c>
      <c r="H82" s="14" t="s">
        <v>46</v>
      </c>
      <c r="I82" s="105">
        <v>9280</v>
      </c>
    </row>
    <row r="83" spans="1:9" x14ac:dyDescent="0.25">
      <c r="A83" s="62"/>
      <c r="B83" s="63"/>
      <c r="C83" s="63"/>
      <c r="D83" s="63"/>
      <c r="E83" s="63"/>
      <c r="F83" s="64"/>
      <c r="G83" s="15"/>
      <c r="H83" s="15"/>
      <c r="I83" s="106">
        <f>SUM(I82:I82)</f>
        <v>9280</v>
      </c>
    </row>
    <row r="84" spans="1:9" x14ac:dyDescent="0.25">
      <c r="A84" s="183"/>
      <c r="B84" s="51"/>
      <c r="C84" s="51"/>
      <c r="D84" s="51"/>
      <c r="E84" s="51"/>
      <c r="F84" s="52"/>
      <c r="G84" s="22"/>
      <c r="H84" s="22"/>
      <c r="I84" s="88"/>
    </row>
    <row r="85" spans="1:9" x14ac:dyDescent="0.25">
      <c r="A85" s="183"/>
      <c r="B85" s="51"/>
      <c r="C85" s="51"/>
      <c r="D85" s="51"/>
      <c r="E85" s="51"/>
      <c r="F85" s="52"/>
      <c r="G85" s="22"/>
      <c r="H85" s="22"/>
      <c r="I85" s="88"/>
    </row>
    <row r="86" spans="1:9" x14ac:dyDescent="0.25">
      <c r="A86" s="48"/>
      <c r="B86" s="49"/>
      <c r="C86" s="49"/>
      <c r="D86" s="49"/>
      <c r="E86" s="49"/>
      <c r="F86" s="72" t="s">
        <v>20</v>
      </c>
      <c r="G86" s="73" t="s">
        <v>21</v>
      </c>
      <c r="H86" s="73"/>
      <c r="I86" s="74">
        <f>I60+I78+I83+I65+I55</f>
        <v>712147.99</v>
      </c>
    </row>
    <row r="87" spans="1:9" x14ac:dyDescent="0.25">
      <c r="A87" s="183"/>
      <c r="B87" s="51"/>
      <c r="C87" s="51"/>
      <c r="D87" s="51"/>
      <c r="E87" s="51"/>
      <c r="F87" s="87"/>
      <c r="G87" s="22"/>
      <c r="H87" s="22"/>
      <c r="I87" s="88" t="s">
        <v>47</v>
      </c>
    </row>
    <row r="88" spans="1:9" x14ac:dyDescent="0.25">
      <c r="A88" s="77"/>
      <c r="B88" s="51"/>
      <c r="C88" s="51"/>
      <c r="D88" s="51"/>
      <c r="E88" s="51"/>
      <c r="F88" s="22"/>
      <c r="G88" s="22"/>
      <c r="H88" s="22"/>
      <c r="I88" s="53"/>
    </row>
    <row r="89" spans="1:9" x14ac:dyDescent="0.25">
      <c r="A89" s="77"/>
      <c r="B89" s="51"/>
      <c r="C89" s="51"/>
      <c r="D89" s="51"/>
      <c r="E89" s="51"/>
      <c r="F89" s="22"/>
      <c r="G89" s="22"/>
      <c r="H89" s="22"/>
      <c r="I89" s="53"/>
    </row>
    <row r="90" spans="1:9" x14ac:dyDescent="0.25">
      <c r="A90" s="137"/>
      <c r="B90" s="138"/>
      <c r="C90" s="138"/>
      <c r="D90" s="138"/>
      <c r="E90" s="138"/>
      <c r="F90" s="135" t="s">
        <v>122</v>
      </c>
      <c r="G90" s="57"/>
      <c r="H90" s="135"/>
      <c r="I90" s="139"/>
    </row>
    <row r="91" spans="1:9" x14ac:dyDescent="0.25">
      <c r="A91" s="59">
        <v>44826</v>
      </c>
      <c r="B91" s="60" t="s">
        <v>123</v>
      </c>
      <c r="C91" s="110">
        <v>6419</v>
      </c>
      <c r="D91" s="110" t="s">
        <v>124</v>
      </c>
      <c r="E91" s="60">
        <v>30</v>
      </c>
      <c r="F91" s="64"/>
      <c r="G91" s="14" t="s">
        <v>78</v>
      </c>
      <c r="H91" s="14" t="s">
        <v>23</v>
      </c>
      <c r="I91" s="105">
        <v>211058</v>
      </c>
    </row>
    <row r="92" spans="1:9" x14ac:dyDescent="0.25">
      <c r="A92" s="62"/>
      <c r="B92" s="63"/>
      <c r="C92" s="63"/>
      <c r="D92" s="63"/>
      <c r="E92" s="63"/>
      <c r="F92" s="64"/>
      <c r="G92" s="15"/>
      <c r="H92" s="15"/>
      <c r="I92" s="106">
        <f>SUM(I91:I91)</f>
        <v>211058</v>
      </c>
    </row>
    <row r="93" spans="1:9" x14ac:dyDescent="0.25">
      <c r="A93" s="77"/>
      <c r="B93" s="51"/>
      <c r="C93" s="51"/>
      <c r="D93" s="51"/>
      <c r="E93" s="51"/>
      <c r="F93" s="22"/>
      <c r="G93" s="22"/>
      <c r="H93" s="22"/>
      <c r="I93" s="53"/>
    </row>
    <row r="94" spans="1:9" x14ac:dyDescent="0.25">
      <c r="A94" s="77"/>
      <c r="B94" s="51"/>
      <c r="C94" s="51"/>
      <c r="D94" s="51"/>
      <c r="E94" s="51"/>
      <c r="F94" s="22"/>
      <c r="G94" s="22"/>
      <c r="H94" s="22"/>
      <c r="I94" s="53"/>
    </row>
    <row r="95" spans="1:9" x14ac:dyDescent="0.25">
      <c r="A95" s="38"/>
      <c r="B95" s="39"/>
      <c r="C95" s="39"/>
      <c r="D95" s="39"/>
      <c r="E95" s="39"/>
      <c r="F95" s="93" t="s">
        <v>38</v>
      </c>
      <c r="G95" s="41"/>
      <c r="H95" s="41"/>
      <c r="I95" s="76"/>
    </row>
    <row r="96" spans="1:9" x14ac:dyDescent="0.25">
      <c r="A96" s="42">
        <v>44174</v>
      </c>
      <c r="B96" s="44" t="s">
        <v>94</v>
      </c>
      <c r="C96" s="44">
        <v>3622</v>
      </c>
      <c r="D96" s="44" t="s">
        <v>39</v>
      </c>
      <c r="E96" s="44">
        <v>60</v>
      </c>
      <c r="F96" s="32"/>
      <c r="G96" s="32" t="s">
        <v>40</v>
      </c>
      <c r="H96" s="46" t="s">
        <v>41</v>
      </c>
      <c r="I96" s="47">
        <v>9982.7999999999993</v>
      </c>
    </row>
    <row r="97" spans="1:9" x14ac:dyDescent="0.25">
      <c r="A97" s="42"/>
      <c r="B97" s="44"/>
      <c r="C97" s="44"/>
      <c r="D97" s="44"/>
      <c r="E97" s="44"/>
      <c r="F97" s="32"/>
      <c r="G97" s="32"/>
      <c r="H97" s="32"/>
      <c r="I97" s="50">
        <f>SUM(I96:I96)</f>
        <v>9982.7999999999993</v>
      </c>
    </row>
    <row r="98" spans="1:9" x14ac:dyDescent="0.25">
      <c r="A98" s="82"/>
      <c r="B98" s="83"/>
      <c r="C98" s="83"/>
      <c r="D98" s="83"/>
      <c r="E98" s="83"/>
      <c r="F98" s="85"/>
      <c r="G98" s="85"/>
      <c r="H98" s="85"/>
      <c r="I98" s="53"/>
    </row>
    <row r="99" spans="1:9" x14ac:dyDescent="0.25">
      <c r="A99" s="82"/>
      <c r="B99" s="83"/>
      <c r="C99" s="83"/>
      <c r="D99" s="83"/>
      <c r="E99" s="83"/>
      <c r="F99" s="85"/>
      <c r="G99" s="85"/>
      <c r="H99" s="85"/>
      <c r="I99" s="53"/>
    </row>
    <row r="100" spans="1:9" x14ac:dyDescent="0.25">
      <c r="A100" s="38"/>
      <c r="B100" s="39"/>
      <c r="C100" s="39"/>
      <c r="D100" s="39"/>
      <c r="E100" s="39"/>
      <c r="F100" s="40" t="s">
        <v>42</v>
      </c>
      <c r="G100" s="41"/>
      <c r="H100" s="41"/>
      <c r="I100" s="76"/>
    </row>
    <row r="101" spans="1:9" x14ac:dyDescent="0.25">
      <c r="A101" s="42">
        <v>44784</v>
      </c>
      <c r="B101" s="44" t="s">
        <v>125</v>
      </c>
      <c r="C101" s="44">
        <v>292</v>
      </c>
      <c r="D101" s="44" t="s">
        <v>67</v>
      </c>
      <c r="E101" s="44">
        <v>30</v>
      </c>
      <c r="F101" s="45"/>
      <c r="G101" s="32" t="s">
        <v>70</v>
      </c>
      <c r="H101" s="32" t="s">
        <v>22</v>
      </c>
      <c r="I101" s="47">
        <v>3000</v>
      </c>
    </row>
    <row r="102" spans="1:9" x14ac:dyDescent="0.25">
      <c r="A102" s="42">
        <v>44804</v>
      </c>
      <c r="B102" s="44" t="s">
        <v>126</v>
      </c>
      <c r="C102" s="44">
        <v>304</v>
      </c>
      <c r="D102" s="44" t="s">
        <v>127</v>
      </c>
      <c r="E102" s="44">
        <v>30</v>
      </c>
      <c r="F102" s="45"/>
      <c r="G102" s="32" t="s">
        <v>70</v>
      </c>
      <c r="H102" s="32" t="s">
        <v>22</v>
      </c>
      <c r="I102" s="47">
        <v>4000</v>
      </c>
    </row>
    <row r="103" spans="1:9" x14ac:dyDescent="0.25">
      <c r="A103" s="42">
        <v>44818</v>
      </c>
      <c r="B103" s="44" t="s">
        <v>128</v>
      </c>
      <c r="C103" s="44">
        <v>312</v>
      </c>
      <c r="D103" s="44" t="s">
        <v>29</v>
      </c>
      <c r="E103" s="44">
        <v>30</v>
      </c>
      <c r="F103" s="45"/>
      <c r="G103" s="32" t="s">
        <v>70</v>
      </c>
      <c r="H103" s="32" t="s">
        <v>22</v>
      </c>
      <c r="I103" s="47">
        <v>2750</v>
      </c>
    </row>
    <row r="104" spans="1:9" x14ac:dyDescent="0.25">
      <c r="A104" s="42">
        <v>44832</v>
      </c>
      <c r="B104" s="44"/>
      <c r="C104" s="44">
        <v>318</v>
      </c>
      <c r="D104" s="44" t="s">
        <v>19</v>
      </c>
      <c r="E104" s="44">
        <v>30</v>
      </c>
      <c r="F104" s="45"/>
      <c r="G104" s="32" t="s">
        <v>70</v>
      </c>
      <c r="H104" s="32" t="s">
        <v>22</v>
      </c>
      <c r="I104" s="47">
        <v>2200</v>
      </c>
    </row>
    <row r="105" spans="1:9" x14ac:dyDescent="0.25">
      <c r="A105" s="42"/>
      <c r="B105" s="44"/>
      <c r="C105" s="44"/>
      <c r="D105" s="44"/>
      <c r="E105" s="44"/>
      <c r="F105" s="45"/>
      <c r="G105" s="32"/>
      <c r="H105" s="32"/>
      <c r="I105" s="50">
        <f>SUM(I101:I104)</f>
        <v>11950</v>
      </c>
    </row>
    <row r="106" spans="1:9" x14ac:dyDescent="0.25">
      <c r="A106" s="82"/>
      <c r="B106" s="83"/>
      <c r="C106" s="83"/>
      <c r="D106" s="83"/>
      <c r="E106" s="83"/>
      <c r="F106" s="96"/>
      <c r="G106" s="85"/>
      <c r="H106" s="85"/>
      <c r="I106" s="53"/>
    </row>
    <row r="107" spans="1:9" x14ac:dyDescent="0.25">
      <c r="A107" s="82"/>
      <c r="B107" s="83"/>
      <c r="C107" s="83"/>
      <c r="D107" s="83"/>
      <c r="E107" s="83"/>
      <c r="F107" s="96"/>
      <c r="G107" s="85"/>
      <c r="H107" s="85"/>
      <c r="I107" s="53"/>
    </row>
    <row r="108" spans="1:9" x14ac:dyDescent="0.25">
      <c r="A108" s="94"/>
      <c r="B108" s="95"/>
      <c r="C108" s="95"/>
      <c r="D108" s="95"/>
      <c r="E108" s="95"/>
      <c r="F108" s="75" t="s">
        <v>43</v>
      </c>
      <c r="G108" s="93"/>
      <c r="H108" s="93"/>
      <c r="I108" s="76"/>
    </row>
    <row r="109" spans="1:9" x14ac:dyDescent="0.25">
      <c r="A109" s="42">
        <v>42794</v>
      </c>
      <c r="B109" s="44">
        <v>17353</v>
      </c>
      <c r="C109" s="44">
        <v>295</v>
      </c>
      <c r="D109" s="44"/>
      <c r="E109" s="44"/>
      <c r="F109" s="146" t="s">
        <v>44</v>
      </c>
      <c r="G109" s="32" t="s">
        <v>45</v>
      </c>
      <c r="H109" s="32" t="s">
        <v>28</v>
      </c>
      <c r="I109" s="47">
        <v>5634.5</v>
      </c>
    </row>
    <row r="110" spans="1:9" x14ac:dyDescent="0.25">
      <c r="A110" s="42">
        <v>42821</v>
      </c>
      <c r="B110" s="44">
        <v>17498</v>
      </c>
      <c r="C110" s="44">
        <v>298</v>
      </c>
      <c r="D110" s="44"/>
      <c r="E110" s="44"/>
      <c r="F110" s="46"/>
      <c r="G110" s="32" t="s">
        <v>45</v>
      </c>
      <c r="H110" s="32" t="s">
        <v>28</v>
      </c>
      <c r="I110" s="47">
        <v>5634.5</v>
      </c>
    </row>
    <row r="111" spans="1:9" x14ac:dyDescent="0.25">
      <c r="A111" s="42">
        <v>42879</v>
      </c>
      <c r="B111" s="44">
        <v>17796</v>
      </c>
      <c r="C111" s="44">
        <v>305</v>
      </c>
      <c r="D111" s="44"/>
      <c r="E111" s="44"/>
      <c r="F111" s="46"/>
      <c r="G111" s="32" t="s">
        <v>45</v>
      </c>
      <c r="H111" s="32" t="s">
        <v>28</v>
      </c>
      <c r="I111" s="47">
        <v>5634.5</v>
      </c>
    </row>
    <row r="112" spans="1:9" x14ac:dyDescent="0.25">
      <c r="A112" s="42">
        <v>42902</v>
      </c>
      <c r="B112" s="44">
        <v>17942</v>
      </c>
      <c r="C112" s="44">
        <v>308</v>
      </c>
      <c r="D112" s="44"/>
      <c r="E112" s="44"/>
      <c r="F112" s="46"/>
      <c r="G112" s="32" t="s">
        <v>45</v>
      </c>
      <c r="H112" s="32" t="s">
        <v>28</v>
      </c>
      <c r="I112" s="47">
        <v>5634.5</v>
      </c>
    </row>
    <row r="113" spans="1:9" x14ac:dyDescent="0.25">
      <c r="A113" s="42">
        <v>42940</v>
      </c>
      <c r="B113" s="44">
        <v>18162</v>
      </c>
      <c r="C113" s="44">
        <v>312</v>
      </c>
      <c r="D113" s="44"/>
      <c r="E113" s="44"/>
      <c r="F113" s="46"/>
      <c r="G113" s="32" t="s">
        <v>45</v>
      </c>
      <c r="H113" s="32" t="s">
        <v>28</v>
      </c>
      <c r="I113" s="47">
        <v>5634.5</v>
      </c>
    </row>
    <row r="114" spans="1:9" x14ac:dyDescent="0.25">
      <c r="A114" s="42">
        <v>42976</v>
      </c>
      <c r="B114" s="44">
        <v>18687</v>
      </c>
      <c r="C114" s="44">
        <v>318</v>
      </c>
      <c r="D114" s="44"/>
      <c r="E114" s="44"/>
      <c r="F114" s="46"/>
      <c r="G114" s="32" t="s">
        <v>45</v>
      </c>
      <c r="H114" s="32" t="s">
        <v>28</v>
      </c>
      <c r="I114" s="47">
        <v>5634.5</v>
      </c>
    </row>
    <row r="115" spans="1:9" x14ac:dyDescent="0.25">
      <c r="A115" s="42">
        <v>43069</v>
      </c>
      <c r="B115" s="44">
        <v>18991</v>
      </c>
      <c r="C115" s="44">
        <v>330</v>
      </c>
      <c r="D115" s="44"/>
      <c r="E115" s="44"/>
      <c r="F115" s="46"/>
      <c r="G115" s="32" t="s">
        <v>45</v>
      </c>
      <c r="H115" s="32" t="s">
        <v>28</v>
      </c>
      <c r="I115" s="47">
        <v>5634.5</v>
      </c>
    </row>
    <row r="116" spans="1:9" x14ac:dyDescent="0.25">
      <c r="A116" s="42">
        <v>43097</v>
      </c>
      <c r="B116" s="44">
        <v>19094</v>
      </c>
      <c r="C116" s="44">
        <v>333</v>
      </c>
      <c r="D116" s="44"/>
      <c r="E116" s="44"/>
      <c r="F116" s="46"/>
      <c r="G116" s="32" t="s">
        <v>45</v>
      </c>
      <c r="H116" s="32" t="s">
        <v>28</v>
      </c>
      <c r="I116" s="47">
        <v>5634.5</v>
      </c>
    </row>
    <row r="117" spans="1:9" x14ac:dyDescent="0.25">
      <c r="A117" s="42">
        <v>43130</v>
      </c>
      <c r="B117" s="44">
        <v>19300</v>
      </c>
      <c r="C117" s="44">
        <v>338</v>
      </c>
      <c r="D117" s="44"/>
      <c r="E117" s="44"/>
      <c r="F117" s="146"/>
      <c r="G117" s="32" t="s">
        <v>45</v>
      </c>
      <c r="H117" s="32" t="s">
        <v>28</v>
      </c>
      <c r="I117" s="47">
        <v>5634.5</v>
      </c>
    </row>
    <row r="118" spans="1:9" x14ac:dyDescent="0.25">
      <c r="A118" s="42">
        <v>43159</v>
      </c>
      <c r="B118" s="44">
        <v>19396</v>
      </c>
      <c r="C118" s="44">
        <v>341</v>
      </c>
      <c r="D118" s="44"/>
      <c r="E118" s="44"/>
      <c r="F118" s="146"/>
      <c r="G118" s="32" t="s">
        <v>45</v>
      </c>
      <c r="H118" s="32" t="s">
        <v>28</v>
      </c>
      <c r="I118" s="47">
        <v>5634.5</v>
      </c>
    </row>
    <row r="119" spans="1:9" x14ac:dyDescent="0.25">
      <c r="A119" s="42">
        <v>43187</v>
      </c>
      <c r="B119" s="44">
        <v>19662</v>
      </c>
      <c r="C119" s="44">
        <v>345</v>
      </c>
      <c r="D119" s="44"/>
      <c r="E119" s="44"/>
      <c r="F119" s="142"/>
      <c r="G119" s="32" t="s">
        <v>45</v>
      </c>
      <c r="H119" s="32" t="s">
        <v>28</v>
      </c>
      <c r="I119" s="47">
        <v>5634.5</v>
      </c>
    </row>
    <row r="120" spans="1:9" x14ac:dyDescent="0.25">
      <c r="A120" s="42"/>
      <c r="B120" s="44"/>
      <c r="C120" s="44"/>
      <c r="D120" s="44"/>
      <c r="E120" s="44"/>
      <c r="F120" s="46"/>
      <c r="G120" s="32"/>
      <c r="H120" s="32"/>
      <c r="I120" s="50">
        <f>SUM(I109:I119)</f>
        <v>61979.5</v>
      </c>
    </row>
    <row r="121" spans="1:9" x14ac:dyDescent="0.25">
      <c r="A121" s="82"/>
      <c r="B121" s="83"/>
      <c r="C121" s="83"/>
      <c r="D121" s="83"/>
      <c r="E121" s="83"/>
      <c r="F121" s="84"/>
      <c r="G121" s="85"/>
      <c r="H121" s="85"/>
      <c r="I121" s="53"/>
    </row>
    <row r="122" spans="1:9" x14ac:dyDescent="0.25">
      <c r="A122" s="82"/>
      <c r="B122" s="83"/>
      <c r="C122" s="83"/>
      <c r="D122" s="83"/>
      <c r="E122" s="83"/>
      <c r="F122" s="84"/>
      <c r="G122" s="85"/>
      <c r="H122" s="85"/>
      <c r="I122" s="53"/>
    </row>
    <row r="123" spans="1:9" x14ac:dyDescent="0.25">
      <c r="A123" s="48"/>
      <c r="B123" s="49"/>
      <c r="C123" s="49"/>
      <c r="D123" s="49"/>
      <c r="E123" s="49"/>
      <c r="F123" s="72" t="s">
        <v>20</v>
      </c>
      <c r="G123" s="73" t="s">
        <v>21</v>
      </c>
      <c r="H123" s="73"/>
      <c r="I123" s="74">
        <f>I97+I120+I105+I92</f>
        <v>294970.3</v>
      </c>
    </row>
    <row r="124" spans="1:9" x14ac:dyDescent="0.25">
      <c r="A124" s="183"/>
      <c r="B124" s="51"/>
      <c r="C124" s="51"/>
      <c r="D124" s="51"/>
      <c r="E124" s="51"/>
      <c r="F124" s="87"/>
      <c r="G124" s="22"/>
      <c r="H124" s="22"/>
      <c r="I124" s="88"/>
    </row>
    <row r="125" spans="1:9" x14ac:dyDescent="0.25">
      <c r="A125" s="183"/>
      <c r="B125" s="51"/>
      <c r="C125" s="51"/>
      <c r="D125" s="51"/>
      <c r="E125" s="51"/>
      <c r="F125" s="87"/>
      <c r="G125" s="22"/>
      <c r="H125" s="22"/>
      <c r="I125" s="88"/>
    </row>
    <row r="126" spans="1:9" x14ac:dyDescent="0.25">
      <c r="A126" s="183"/>
      <c r="B126" s="51"/>
      <c r="C126" s="51"/>
      <c r="D126" s="51"/>
      <c r="E126" s="51"/>
      <c r="F126" s="87"/>
      <c r="G126" s="22"/>
      <c r="H126" s="22"/>
      <c r="I126" s="88"/>
    </row>
    <row r="127" spans="1:9" x14ac:dyDescent="0.25">
      <c r="A127" s="94"/>
      <c r="B127" s="95"/>
      <c r="C127" s="95"/>
      <c r="D127" s="95"/>
      <c r="E127" s="95"/>
      <c r="F127" s="56" t="s">
        <v>129</v>
      </c>
      <c r="G127" s="93"/>
      <c r="H127" s="93"/>
      <c r="I127" s="76"/>
    </row>
    <row r="128" spans="1:9" x14ac:dyDescent="0.25">
      <c r="A128" s="42">
        <v>44825</v>
      </c>
      <c r="B128" s="43" t="s">
        <v>130</v>
      </c>
      <c r="C128" s="43" t="s">
        <v>131</v>
      </c>
      <c r="D128" s="43" t="s">
        <v>132</v>
      </c>
      <c r="E128" s="31">
        <v>45</v>
      </c>
      <c r="F128" s="91"/>
      <c r="G128" s="32" t="s">
        <v>76</v>
      </c>
      <c r="H128" s="32" t="s">
        <v>56</v>
      </c>
      <c r="I128" s="91">
        <v>33040</v>
      </c>
    </row>
    <row r="129" spans="1:9" x14ac:dyDescent="0.25">
      <c r="A129" s="42"/>
      <c r="B129" s="44"/>
      <c r="C129" s="44"/>
      <c r="D129" s="44"/>
      <c r="E129" s="44"/>
      <c r="F129" s="91"/>
      <c r="G129" s="32"/>
      <c r="H129" s="32"/>
      <c r="I129" s="86">
        <f>SUM(I128:I128)</f>
        <v>33040</v>
      </c>
    </row>
    <row r="130" spans="1:9" x14ac:dyDescent="0.25">
      <c r="A130" s="183"/>
      <c r="B130" s="51"/>
      <c r="C130" s="51"/>
      <c r="D130" s="51"/>
      <c r="E130" s="51"/>
      <c r="F130" s="87"/>
      <c r="G130" s="22"/>
      <c r="H130" s="22"/>
      <c r="I130" s="88"/>
    </row>
    <row r="131" spans="1:9" x14ac:dyDescent="0.25">
      <c r="A131" s="183"/>
      <c r="B131" s="51"/>
      <c r="C131" s="51"/>
      <c r="D131" s="51"/>
      <c r="E131" s="51"/>
      <c r="F131" s="87"/>
      <c r="G131" s="22"/>
      <c r="H131" s="22"/>
      <c r="I131" s="88"/>
    </row>
    <row r="132" spans="1:9" x14ac:dyDescent="0.25">
      <c r="A132" s="94"/>
      <c r="B132" s="95"/>
      <c r="C132" s="95"/>
      <c r="D132" s="95"/>
      <c r="E132" s="95"/>
      <c r="F132" s="75" t="s">
        <v>133</v>
      </c>
      <c r="G132" s="93"/>
      <c r="H132" s="93"/>
      <c r="I132" s="76"/>
    </row>
    <row r="133" spans="1:9" x14ac:dyDescent="0.25">
      <c r="A133" s="42">
        <v>44825</v>
      </c>
      <c r="B133" s="43" t="s">
        <v>134</v>
      </c>
      <c r="C133" s="43" t="s">
        <v>135</v>
      </c>
      <c r="D133" s="43" t="s">
        <v>136</v>
      </c>
      <c r="E133" s="31">
        <v>30</v>
      </c>
      <c r="F133" s="91"/>
      <c r="G133" s="32" t="s">
        <v>78</v>
      </c>
      <c r="H133" s="32" t="s">
        <v>23</v>
      </c>
      <c r="I133" s="91">
        <v>30500</v>
      </c>
    </row>
    <row r="134" spans="1:9" x14ac:dyDescent="0.25">
      <c r="A134" s="42"/>
      <c r="B134" s="44"/>
      <c r="C134" s="44"/>
      <c r="D134" s="44"/>
      <c r="E134" s="44"/>
      <c r="F134" s="91"/>
      <c r="G134" s="32"/>
      <c r="H134" s="32"/>
      <c r="I134" s="86">
        <f>SUM(I133:I133)</f>
        <v>30500</v>
      </c>
    </row>
    <row r="135" spans="1:9" x14ac:dyDescent="0.25">
      <c r="A135" s="82"/>
      <c r="B135" s="83"/>
      <c r="C135" s="83"/>
      <c r="D135" s="83"/>
      <c r="E135" s="83"/>
      <c r="F135" s="98"/>
      <c r="G135" s="85"/>
      <c r="H135" s="85"/>
      <c r="I135" s="88"/>
    </row>
    <row r="136" spans="1:9" x14ac:dyDescent="0.25">
      <c r="A136" s="82"/>
      <c r="B136" s="83"/>
      <c r="C136" s="83"/>
      <c r="D136" s="83"/>
      <c r="E136" s="83"/>
      <c r="F136" s="98"/>
      <c r="G136" s="85"/>
      <c r="H136" s="85"/>
      <c r="I136" s="88"/>
    </row>
    <row r="137" spans="1:9" x14ac:dyDescent="0.25">
      <c r="A137" s="94"/>
      <c r="B137" s="95"/>
      <c r="C137" s="108"/>
      <c r="D137" s="95"/>
      <c r="E137" s="95"/>
      <c r="F137" s="75" t="s">
        <v>95</v>
      </c>
      <c r="G137" s="194"/>
      <c r="H137" s="194"/>
      <c r="I137" s="76"/>
    </row>
    <row r="138" spans="1:9" x14ac:dyDescent="0.25">
      <c r="A138" s="59">
        <v>44826</v>
      </c>
      <c r="B138" s="60" t="s">
        <v>137</v>
      </c>
      <c r="C138" s="60">
        <v>1859</v>
      </c>
      <c r="D138" s="60" t="s">
        <v>138</v>
      </c>
      <c r="E138" s="60">
        <v>60</v>
      </c>
      <c r="F138" s="140"/>
      <c r="G138" s="14" t="s">
        <v>78</v>
      </c>
      <c r="H138" s="14" t="s">
        <v>23</v>
      </c>
      <c r="I138" s="105">
        <v>9249</v>
      </c>
    </row>
    <row r="139" spans="1:9" x14ac:dyDescent="0.25">
      <c r="A139" s="59"/>
      <c r="B139" s="60"/>
      <c r="C139" s="60"/>
      <c r="D139" s="60"/>
      <c r="E139" s="60"/>
      <c r="F139" s="105"/>
      <c r="G139" s="14"/>
      <c r="H139" s="14"/>
      <c r="I139" s="106">
        <f>SUM(I138:I138)</f>
        <v>9249</v>
      </c>
    </row>
    <row r="140" spans="1:9" x14ac:dyDescent="0.25">
      <c r="A140" s="82"/>
      <c r="B140" s="83"/>
      <c r="C140" s="83"/>
      <c r="D140" s="83"/>
      <c r="E140" s="83"/>
      <c r="F140" s="98"/>
      <c r="G140" s="85"/>
      <c r="H140" s="85"/>
      <c r="I140" s="88"/>
    </row>
    <row r="141" spans="1:9" x14ac:dyDescent="0.25">
      <c r="A141" s="82"/>
      <c r="B141" s="83"/>
      <c r="C141" s="83"/>
      <c r="D141" s="83"/>
      <c r="E141" s="83"/>
      <c r="F141" s="98"/>
      <c r="G141" s="85"/>
      <c r="H141" s="85"/>
      <c r="I141" s="88"/>
    </row>
    <row r="142" spans="1:9" x14ac:dyDescent="0.25">
      <c r="A142" s="38"/>
      <c r="B142" s="39"/>
      <c r="C142" s="39"/>
      <c r="D142" s="39"/>
      <c r="E142" s="39"/>
      <c r="F142" s="89" t="s">
        <v>139</v>
      </c>
      <c r="G142" s="41"/>
      <c r="H142" s="41"/>
      <c r="I142" s="90"/>
    </row>
    <row r="143" spans="1:9" x14ac:dyDescent="0.25">
      <c r="A143" s="42">
        <v>44825</v>
      </c>
      <c r="B143" s="44" t="s">
        <v>140</v>
      </c>
      <c r="C143" s="44">
        <v>2386</v>
      </c>
      <c r="D143" s="44" t="s">
        <v>141</v>
      </c>
      <c r="E143" s="44">
        <v>90</v>
      </c>
      <c r="F143" s="99"/>
      <c r="G143" s="32" t="s">
        <v>78</v>
      </c>
      <c r="H143" s="32" t="s">
        <v>23</v>
      </c>
      <c r="I143" s="91">
        <v>58000</v>
      </c>
    </row>
    <row r="144" spans="1:9" x14ac:dyDescent="0.25">
      <c r="A144" s="42"/>
      <c r="B144" s="44" t="s">
        <v>47</v>
      </c>
      <c r="C144" s="44"/>
      <c r="D144" s="44"/>
      <c r="E144" s="44"/>
      <c r="F144" s="99"/>
      <c r="G144" s="32"/>
      <c r="H144" s="32"/>
      <c r="I144" s="86">
        <f>SUM(I143:I143)</f>
        <v>58000</v>
      </c>
    </row>
    <row r="145" spans="1:9" x14ac:dyDescent="0.25">
      <c r="A145" s="82"/>
      <c r="B145" s="83"/>
      <c r="C145" s="83"/>
      <c r="D145" s="83"/>
      <c r="E145" s="83"/>
      <c r="F145" s="100"/>
      <c r="G145" s="85"/>
      <c r="H145" s="85"/>
      <c r="I145" s="98"/>
    </row>
    <row r="146" spans="1:9" x14ac:dyDescent="0.25">
      <c r="A146" s="82"/>
      <c r="B146" s="83"/>
      <c r="C146" s="83"/>
      <c r="D146" s="83"/>
      <c r="E146" s="83"/>
      <c r="F146" s="100"/>
      <c r="G146" s="85"/>
      <c r="H146" s="85"/>
      <c r="I146" s="98"/>
    </row>
    <row r="147" spans="1:9" x14ac:dyDescent="0.25">
      <c r="A147" s="38" t="s">
        <v>47</v>
      </c>
      <c r="B147" s="39"/>
      <c r="C147" s="39"/>
      <c r="D147" s="39"/>
      <c r="E147" s="39"/>
      <c r="F147" s="40" t="s">
        <v>48</v>
      </c>
      <c r="G147" s="41"/>
      <c r="H147" s="41"/>
      <c r="I147" s="101"/>
    </row>
    <row r="148" spans="1:9" x14ac:dyDescent="0.25">
      <c r="A148" s="42">
        <v>43572</v>
      </c>
      <c r="B148" s="44">
        <v>20462</v>
      </c>
      <c r="C148" s="44">
        <v>76</v>
      </c>
      <c r="D148" s="44"/>
      <c r="E148" s="44"/>
      <c r="F148" s="146" t="s">
        <v>72</v>
      </c>
      <c r="G148" s="32" t="s">
        <v>49</v>
      </c>
      <c r="H148" s="32" t="s">
        <v>18</v>
      </c>
      <c r="I148" s="47">
        <v>90100</v>
      </c>
    </row>
    <row r="149" spans="1:9" x14ac:dyDescent="0.25">
      <c r="A149" s="42">
        <v>43609</v>
      </c>
      <c r="B149" s="44">
        <v>20516</v>
      </c>
      <c r="C149" s="44">
        <v>80</v>
      </c>
      <c r="D149" s="44"/>
      <c r="E149" s="44"/>
      <c r="F149" s="46"/>
      <c r="G149" s="32" t="s">
        <v>49</v>
      </c>
      <c r="H149" s="32" t="s">
        <v>18</v>
      </c>
      <c r="I149" s="47">
        <v>91800</v>
      </c>
    </row>
    <row r="150" spans="1:9" x14ac:dyDescent="0.25">
      <c r="A150" s="42">
        <v>43616</v>
      </c>
      <c r="B150" s="102" t="s">
        <v>50</v>
      </c>
      <c r="C150" s="44">
        <v>82</v>
      </c>
      <c r="D150" s="44"/>
      <c r="E150" s="44"/>
      <c r="F150" s="46"/>
      <c r="G150" s="32" t="s">
        <v>49</v>
      </c>
      <c r="H150" s="32" t="s">
        <v>18</v>
      </c>
      <c r="I150" s="47">
        <v>91900</v>
      </c>
    </row>
    <row r="151" spans="1:9" x14ac:dyDescent="0.25">
      <c r="A151" s="42">
        <v>43676</v>
      </c>
      <c r="B151" s="44" t="s">
        <v>51</v>
      </c>
      <c r="C151" s="44">
        <v>93</v>
      </c>
      <c r="D151" s="44"/>
      <c r="E151" s="44"/>
      <c r="F151" s="46"/>
      <c r="G151" s="32" t="s">
        <v>49</v>
      </c>
      <c r="H151" s="32" t="s">
        <v>18</v>
      </c>
      <c r="I151" s="47">
        <v>88450</v>
      </c>
    </row>
    <row r="152" spans="1:9" x14ac:dyDescent="0.25">
      <c r="A152" s="42">
        <v>43679</v>
      </c>
      <c r="B152" s="44">
        <v>20671</v>
      </c>
      <c r="C152" s="44">
        <v>97</v>
      </c>
      <c r="D152" s="44"/>
      <c r="E152" s="44"/>
      <c r="F152" s="46"/>
      <c r="G152" s="32" t="s">
        <v>49</v>
      </c>
      <c r="H152" s="32" t="s">
        <v>18</v>
      </c>
      <c r="I152" s="47">
        <v>88450</v>
      </c>
    </row>
    <row r="153" spans="1:9" x14ac:dyDescent="0.25">
      <c r="A153" s="42">
        <v>43685</v>
      </c>
      <c r="B153" s="44" t="s">
        <v>52</v>
      </c>
      <c r="C153" s="44">
        <v>98</v>
      </c>
      <c r="D153" s="44"/>
      <c r="E153" s="44"/>
      <c r="F153" s="46"/>
      <c r="G153" s="32" t="s">
        <v>49</v>
      </c>
      <c r="H153" s="32" t="s">
        <v>18</v>
      </c>
      <c r="I153" s="47">
        <v>89400</v>
      </c>
    </row>
    <row r="154" spans="1:9" x14ac:dyDescent="0.25">
      <c r="A154" s="42">
        <v>43698</v>
      </c>
      <c r="B154" s="44" t="s">
        <v>53</v>
      </c>
      <c r="C154" s="44">
        <v>100</v>
      </c>
      <c r="D154" s="44"/>
      <c r="E154" s="44"/>
      <c r="F154" s="46"/>
      <c r="G154" s="32" t="s">
        <v>49</v>
      </c>
      <c r="H154" s="32" t="s">
        <v>18</v>
      </c>
      <c r="I154" s="47">
        <v>87250</v>
      </c>
    </row>
    <row r="155" spans="1:9" x14ac:dyDescent="0.25">
      <c r="A155" s="42">
        <v>43725</v>
      </c>
      <c r="B155" s="44" t="s">
        <v>54</v>
      </c>
      <c r="C155" s="44">
        <v>107</v>
      </c>
      <c r="D155" s="44"/>
      <c r="E155" s="44"/>
      <c r="F155" s="46"/>
      <c r="G155" s="32" t="s">
        <v>49</v>
      </c>
      <c r="H155" s="32" t="s">
        <v>18</v>
      </c>
      <c r="I155" s="47">
        <v>88250</v>
      </c>
    </row>
    <row r="156" spans="1:9" x14ac:dyDescent="0.25">
      <c r="A156" s="42">
        <v>43774</v>
      </c>
      <c r="B156" s="44" t="s">
        <v>55</v>
      </c>
      <c r="C156" s="44">
        <v>114</v>
      </c>
      <c r="D156" s="44"/>
      <c r="E156" s="44"/>
      <c r="F156" s="46"/>
      <c r="G156" s="32" t="s">
        <v>49</v>
      </c>
      <c r="H156" s="32" t="s">
        <v>18</v>
      </c>
      <c r="I156" s="47">
        <v>91400</v>
      </c>
    </row>
    <row r="157" spans="1:9" x14ac:dyDescent="0.25">
      <c r="A157" s="42"/>
      <c r="B157" s="44"/>
      <c r="C157" s="44"/>
      <c r="D157" s="44"/>
      <c r="E157" s="44"/>
      <c r="F157" s="46"/>
      <c r="G157" s="32"/>
      <c r="H157" s="32"/>
      <c r="I157" s="50">
        <f>SUM(I148:I156)</f>
        <v>807000</v>
      </c>
    </row>
    <row r="158" spans="1:9" x14ac:dyDescent="0.25">
      <c r="A158" s="82"/>
      <c r="B158" s="83"/>
      <c r="C158" s="83"/>
      <c r="D158" s="83"/>
      <c r="E158" s="83"/>
      <c r="F158" s="100"/>
      <c r="G158" s="85"/>
      <c r="H158" s="85"/>
      <c r="I158" s="88"/>
    </row>
    <row r="159" spans="1:9" x14ac:dyDescent="0.25">
      <c r="A159" s="82"/>
      <c r="B159" s="83"/>
      <c r="C159" s="83"/>
      <c r="D159" s="83"/>
      <c r="E159" s="83"/>
      <c r="F159" s="100"/>
      <c r="G159" s="85"/>
      <c r="H159" s="85"/>
      <c r="I159" s="88"/>
    </row>
    <row r="160" spans="1:9" x14ac:dyDescent="0.25">
      <c r="A160" s="42"/>
      <c r="B160" s="44"/>
      <c r="C160" s="44"/>
      <c r="D160" s="44"/>
      <c r="E160" s="44"/>
      <c r="F160" s="72" t="s">
        <v>20</v>
      </c>
      <c r="G160" s="73" t="s">
        <v>21</v>
      </c>
      <c r="H160" s="73"/>
      <c r="I160" s="74">
        <f>I157+I139+I144+I134+I129</f>
        <v>937789</v>
      </c>
    </row>
    <row r="161" spans="1:9" x14ac:dyDescent="0.25">
      <c r="A161" s="82"/>
      <c r="B161" s="83"/>
      <c r="C161" s="83"/>
      <c r="D161" s="83"/>
      <c r="E161" s="83"/>
      <c r="F161" s="100"/>
      <c r="G161" s="85"/>
      <c r="H161" s="85"/>
      <c r="I161" s="88"/>
    </row>
    <row r="162" spans="1:9" x14ac:dyDescent="0.25">
      <c r="A162" s="82"/>
      <c r="B162" s="83"/>
      <c r="C162" s="83"/>
      <c r="D162" s="83"/>
      <c r="E162" s="83"/>
      <c r="F162" s="100"/>
      <c r="G162" s="85"/>
      <c r="H162" s="85"/>
      <c r="I162" s="88"/>
    </row>
    <row r="163" spans="1:9" x14ac:dyDescent="0.25">
      <c r="A163" s="54"/>
      <c r="B163" s="55"/>
      <c r="C163" s="55"/>
      <c r="D163" s="55"/>
      <c r="E163" s="55"/>
      <c r="F163" s="135" t="s">
        <v>142</v>
      </c>
      <c r="G163" s="57"/>
      <c r="H163" s="57"/>
      <c r="I163" s="136"/>
    </row>
    <row r="164" spans="1:9" x14ac:dyDescent="0.25">
      <c r="A164" s="59">
        <v>44825</v>
      </c>
      <c r="B164" s="60" t="s">
        <v>143</v>
      </c>
      <c r="C164" s="60">
        <v>4170</v>
      </c>
      <c r="D164" s="60" t="s">
        <v>144</v>
      </c>
      <c r="E164" s="60">
        <v>90</v>
      </c>
      <c r="F164" s="140"/>
      <c r="G164" s="14" t="s">
        <v>78</v>
      </c>
      <c r="H164" s="14" t="s">
        <v>23</v>
      </c>
      <c r="I164" s="105">
        <v>26000</v>
      </c>
    </row>
    <row r="165" spans="1:9" x14ac:dyDescent="0.25">
      <c r="A165" s="59"/>
      <c r="B165" s="60"/>
      <c r="C165" s="60"/>
      <c r="D165" s="60"/>
      <c r="E165" s="60"/>
      <c r="F165" s="104"/>
      <c r="G165" s="14"/>
      <c r="H165" s="14"/>
      <c r="I165" s="106">
        <f>SUM(I164:I164)</f>
        <v>26000</v>
      </c>
    </row>
    <row r="166" spans="1:9" x14ac:dyDescent="0.25">
      <c r="A166" s="183"/>
      <c r="B166" s="51"/>
      <c r="C166" s="51"/>
      <c r="D166" s="51"/>
      <c r="E166" s="51"/>
      <c r="F166" s="87"/>
      <c r="G166" s="22"/>
      <c r="H166" s="22"/>
      <c r="I166" s="88"/>
    </row>
    <row r="167" spans="1:9" x14ac:dyDescent="0.25">
      <c r="A167" s="183"/>
      <c r="B167" s="51"/>
      <c r="C167" s="51"/>
      <c r="D167" s="51"/>
      <c r="E167" s="51"/>
      <c r="F167" s="87"/>
      <c r="G167" s="22"/>
      <c r="H167" s="22"/>
      <c r="I167" s="88"/>
    </row>
    <row r="168" spans="1:9" x14ac:dyDescent="0.25">
      <c r="A168" s="54"/>
      <c r="B168" s="55"/>
      <c r="C168" s="55"/>
      <c r="D168" s="55"/>
      <c r="E168" s="55"/>
      <c r="F168" s="66" t="s">
        <v>145</v>
      </c>
      <c r="G168" s="135"/>
      <c r="H168" s="57"/>
      <c r="I168" s="136"/>
    </row>
    <row r="169" spans="1:9" x14ac:dyDescent="0.25">
      <c r="A169" s="59">
        <v>44818</v>
      </c>
      <c r="B169" s="60"/>
      <c r="C169" s="60">
        <v>82</v>
      </c>
      <c r="D169" s="60" t="s">
        <v>146</v>
      </c>
      <c r="E169" s="60"/>
      <c r="F169" s="71"/>
      <c r="G169" s="104" t="s">
        <v>147</v>
      </c>
      <c r="H169" s="14" t="s">
        <v>71</v>
      </c>
      <c r="I169" s="105">
        <v>14160</v>
      </c>
    </row>
    <row r="170" spans="1:9" x14ac:dyDescent="0.25">
      <c r="A170" s="59">
        <v>44830</v>
      </c>
      <c r="B170" s="60" t="s">
        <v>148</v>
      </c>
      <c r="C170" s="60">
        <v>83</v>
      </c>
      <c r="D170" s="60" t="s">
        <v>149</v>
      </c>
      <c r="E170" s="60"/>
      <c r="F170" s="71"/>
      <c r="G170" s="104" t="s">
        <v>69</v>
      </c>
      <c r="H170" s="14" t="s">
        <v>46</v>
      </c>
      <c r="I170" s="105">
        <v>26100</v>
      </c>
    </row>
    <row r="171" spans="1:9" x14ac:dyDescent="0.25">
      <c r="A171" s="62"/>
      <c r="B171" s="63"/>
      <c r="C171" s="63"/>
      <c r="D171" s="63"/>
      <c r="E171" s="63"/>
      <c r="F171" s="179"/>
      <c r="G171" s="15"/>
      <c r="H171" s="15"/>
      <c r="I171" s="106">
        <f>SUM(I169:I170)</f>
        <v>40260</v>
      </c>
    </row>
    <row r="172" spans="1:9" x14ac:dyDescent="0.25">
      <c r="A172" s="183"/>
      <c r="B172" s="51"/>
      <c r="C172" s="51"/>
      <c r="D172" s="51"/>
      <c r="E172" s="51"/>
      <c r="F172" s="97"/>
      <c r="G172" s="22"/>
      <c r="H172" s="22"/>
      <c r="I172" s="88"/>
    </row>
    <row r="173" spans="1:9" x14ac:dyDescent="0.25">
      <c r="A173" s="183"/>
      <c r="B173" s="51"/>
      <c r="C173" s="51"/>
      <c r="D173" s="51"/>
      <c r="E173" s="51"/>
      <c r="F173" s="97"/>
      <c r="G173" s="22"/>
      <c r="H173" s="22"/>
      <c r="I173" s="88"/>
    </row>
    <row r="174" spans="1:9" x14ac:dyDescent="0.25">
      <c r="A174" s="38"/>
      <c r="B174" s="39"/>
      <c r="C174" s="39"/>
      <c r="D174" s="39"/>
      <c r="E174" s="39"/>
      <c r="F174" s="75" t="s">
        <v>57</v>
      </c>
      <c r="G174" s="41"/>
      <c r="H174" s="41"/>
      <c r="I174" s="90"/>
    </row>
    <row r="175" spans="1:9" x14ac:dyDescent="0.25">
      <c r="A175" s="42">
        <v>44824</v>
      </c>
      <c r="B175" s="44" t="s">
        <v>150</v>
      </c>
      <c r="C175" s="44">
        <v>937</v>
      </c>
      <c r="D175" s="44" t="s">
        <v>151</v>
      </c>
      <c r="E175" s="44">
        <v>30</v>
      </c>
      <c r="F175" s="46"/>
      <c r="G175" s="32" t="s">
        <v>152</v>
      </c>
      <c r="H175" s="80" t="s">
        <v>22</v>
      </c>
      <c r="I175" s="91">
        <v>16520</v>
      </c>
    </row>
    <row r="176" spans="1:9" x14ac:dyDescent="0.25">
      <c r="A176" s="42">
        <v>44831</v>
      </c>
      <c r="B176" s="44"/>
      <c r="C176" s="44">
        <v>942</v>
      </c>
      <c r="D176" s="44" t="s">
        <v>153</v>
      </c>
      <c r="E176" s="44">
        <v>30</v>
      </c>
      <c r="F176" s="46"/>
      <c r="G176" s="32" t="s">
        <v>154</v>
      </c>
      <c r="H176" s="80" t="s">
        <v>22</v>
      </c>
      <c r="I176" s="91">
        <v>68558</v>
      </c>
    </row>
    <row r="177" spans="1:9" x14ac:dyDescent="0.25">
      <c r="A177" s="42"/>
      <c r="B177" s="44"/>
      <c r="C177" s="44"/>
      <c r="D177" s="44"/>
      <c r="E177" s="44"/>
      <c r="F177" s="46"/>
      <c r="G177" s="46"/>
      <c r="H177" s="46"/>
      <c r="I177" s="50">
        <f>SUM(I175:I176)</f>
        <v>85078</v>
      </c>
    </row>
    <row r="178" spans="1:9" x14ac:dyDescent="0.25">
      <c r="A178" s="82"/>
      <c r="B178" s="83"/>
      <c r="C178" s="83"/>
      <c r="D178" s="83"/>
      <c r="E178" s="83"/>
      <c r="F178" s="84"/>
      <c r="G178" s="84"/>
      <c r="H178" s="84"/>
      <c r="I178" s="53"/>
    </row>
    <row r="179" spans="1:9" x14ac:dyDescent="0.25">
      <c r="A179" s="82"/>
      <c r="B179" s="83"/>
      <c r="C179" s="83"/>
      <c r="D179" s="83"/>
      <c r="E179" s="83"/>
      <c r="F179" s="84"/>
      <c r="G179" s="84"/>
      <c r="H179" s="84"/>
      <c r="I179" s="53"/>
    </row>
    <row r="180" spans="1:9" x14ac:dyDescent="0.25">
      <c r="A180" s="82"/>
      <c r="B180" s="83"/>
      <c r="C180" s="83"/>
      <c r="D180" s="83"/>
      <c r="E180" s="83"/>
      <c r="F180" s="84"/>
      <c r="G180" s="84"/>
      <c r="H180" s="84"/>
      <c r="I180" s="53"/>
    </row>
    <row r="181" spans="1:9" x14ac:dyDescent="0.25">
      <c r="A181" s="48"/>
      <c r="B181" s="44"/>
      <c r="C181" s="44"/>
      <c r="D181" s="44"/>
      <c r="E181" s="44"/>
      <c r="F181" s="72" t="s">
        <v>20</v>
      </c>
      <c r="G181" s="73" t="s">
        <v>58</v>
      </c>
      <c r="H181" s="73"/>
      <c r="I181" s="74">
        <f>I177+I165+I171</f>
        <v>151338</v>
      </c>
    </row>
    <row r="182" spans="1:9" x14ac:dyDescent="0.25">
      <c r="A182" s="183"/>
      <c r="B182" s="83"/>
      <c r="C182" s="83"/>
      <c r="D182" s="83"/>
      <c r="E182" s="83"/>
      <c r="F182" s="87"/>
      <c r="G182" s="22"/>
      <c r="H182" s="22"/>
      <c r="I182" s="88"/>
    </row>
    <row r="183" spans="1:9" x14ac:dyDescent="0.25">
      <c r="A183" s="183"/>
      <c r="B183" s="83"/>
      <c r="C183" s="83"/>
      <c r="D183" s="83"/>
      <c r="E183" s="83"/>
      <c r="F183" s="87"/>
      <c r="G183" s="22"/>
      <c r="H183" s="22"/>
      <c r="I183" s="88"/>
    </row>
    <row r="184" spans="1:9" ht="15.75" thickBot="1" x14ac:dyDescent="0.3">
      <c r="A184" s="183"/>
      <c r="B184" s="83"/>
      <c r="C184" s="83"/>
      <c r="D184" s="83"/>
      <c r="E184" s="83"/>
      <c r="F184" s="87"/>
      <c r="G184" s="22"/>
      <c r="H184" s="22"/>
      <c r="I184" s="88"/>
    </row>
    <row r="185" spans="1:9" ht="15.75" thickBot="1" x14ac:dyDescent="0.3">
      <c r="A185" s="111"/>
      <c r="B185" s="112"/>
      <c r="C185" s="113"/>
      <c r="D185" s="113"/>
      <c r="E185" s="113"/>
      <c r="F185" s="114" t="s">
        <v>59</v>
      </c>
      <c r="G185" s="115" t="s">
        <v>21</v>
      </c>
      <c r="H185" s="116"/>
      <c r="I185" s="117">
        <f>I49+I86+I123+I160+I181</f>
        <v>2265423.8200000003</v>
      </c>
    </row>
    <row r="186" spans="1:9" x14ac:dyDescent="0.25">
      <c r="A186" s="118"/>
      <c r="B186" s="83"/>
      <c r="C186" s="83"/>
      <c r="D186" s="83"/>
      <c r="E186" s="83"/>
      <c r="F186" s="119"/>
      <c r="G186" s="97"/>
      <c r="H186" s="97"/>
      <c r="I186" s="53"/>
    </row>
    <row r="187" spans="1:9" x14ac:dyDescent="0.25">
      <c r="A187" s="118" t="s">
        <v>155</v>
      </c>
      <c r="B187" s="83"/>
      <c r="C187" s="83"/>
      <c r="D187" s="83"/>
      <c r="E187" s="83"/>
      <c r="F187" s="119" t="s">
        <v>47</v>
      </c>
      <c r="G187" s="97"/>
      <c r="H187" s="97"/>
      <c r="I187" s="53"/>
    </row>
    <row r="188" spans="1:9" x14ac:dyDescent="0.25">
      <c r="A188" s="118"/>
      <c r="B188" s="83"/>
      <c r="C188" s="83"/>
      <c r="D188" s="83"/>
      <c r="E188" s="83"/>
      <c r="F188" s="119"/>
      <c r="G188" s="97"/>
      <c r="H188" s="97"/>
      <c r="I188" s="53"/>
    </row>
    <row r="189" spans="1:9" x14ac:dyDescent="0.25">
      <c r="A189" s="118"/>
      <c r="B189" s="83"/>
      <c r="C189" s="83"/>
      <c r="D189" s="83"/>
      <c r="E189" s="83"/>
      <c r="F189" s="119"/>
      <c r="G189" s="97"/>
      <c r="H189" s="97"/>
      <c r="I189" s="53"/>
    </row>
    <row r="190" spans="1:9" x14ac:dyDescent="0.25">
      <c r="A190" s="199" t="s">
        <v>81</v>
      </c>
      <c r="B190" s="199"/>
      <c r="C190" s="199"/>
      <c r="D190" s="199"/>
      <c r="E190" s="199"/>
      <c r="F190" s="199"/>
      <c r="G190" s="199"/>
      <c r="H190" s="199"/>
      <c r="I190" s="199"/>
    </row>
    <row r="191" spans="1:9" ht="15.75" thickBot="1" x14ac:dyDescent="0.3">
      <c r="A191" s="118"/>
      <c r="B191" s="83"/>
      <c r="C191" s="83"/>
      <c r="D191" s="83"/>
      <c r="E191" s="83"/>
      <c r="F191" s="119"/>
      <c r="G191" s="97"/>
      <c r="H191" s="97"/>
      <c r="I191" s="53"/>
    </row>
    <row r="192" spans="1:9" ht="15.75" thickBot="1" x14ac:dyDescent="0.3">
      <c r="A192" s="147" t="s">
        <v>82</v>
      </c>
      <c r="B192" s="148"/>
      <c r="C192" s="149"/>
      <c r="D192" s="150" t="s">
        <v>83</v>
      </c>
      <c r="E192" s="148"/>
      <c r="F192" s="151"/>
      <c r="G192" s="152"/>
      <c r="H192" s="152"/>
      <c r="I192" s="153" t="s">
        <v>84</v>
      </c>
    </row>
    <row r="193" spans="1:9" x14ac:dyDescent="0.25">
      <c r="A193" s="154" t="s">
        <v>85</v>
      </c>
      <c r="B193" s="155"/>
      <c r="C193" s="156"/>
      <c r="D193" s="157" t="s">
        <v>86</v>
      </c>
      <c r="E193" s="185"/>
      <c r="F193" s="158"/>
      <c r="G193" s="159"/>
      <c r="H193" s="160"/>
      <c r="I193" s="161">
        <v>17097.61</v>
      </c>
    </row>
    <row r="194" spans="1:9" x14ac:dyDescent="0.25">
      <c r="A194" s="162" t="s">
        <v>30</v>
      </c>
      <c r="B194" s="163"/>
      <c r="C194" s="164"/>
      <c r="D194" s="165" t="s">
        <v>87</v>
      </c>
      <c r="E194" s="166"/>
      <c r="F194" s="167"/>
      <c r="G194" s="168"/>
      <c r="H194" s="169"/>
      <c r="I194" s="170">
        <v>668912.38</v>
      </c>
    </row>
    <row r="195" spans="1:9" x14ac:dyDescent="0.25">
      <c r="A195" s="162" t="s">
        <v>88</v>
      </c>
      <c r="B195" s="163"/>
      <c r="C195" s="164"/>
      <c r="D195" s="165" t="s">
        <v>89</v>
      </c>
      <c r="E195" s="166"/>
      <c r="F195" s="167"/>
      <c r="G195" s="168"/>
      <c r="H195" s="169"/>
      <c r="I195" s="170">
        <v>61979.5</v>
      </c>
    </row>
    <row r="196" spans="1:9" ht="15.75" thickBot="1" x14ac:dyDescent="0.3">
      <c r="A196" s="171" t="s">
        <v>90</v>
      </c>
      <c r="B196" s="51"/>
      <c r="C196" s="172"/>
      <c r="D196" s="173" t="s">
        <v>91</v>
      </c>
      <c r="E196" s="83"/>
      <c r="F196" s="119"/>
      <c r="G196" s="174"/>
      <c r="H196" s="97"/>
      <c r="I196" s="175">
        <v>807000</v>
      </c>
    </row>
    <row r="197" spans="1:9" ht="15.75" thickBot="1" x14ac:dyDescent="0.3">
      <c r="A197" s="147" t="s">
        <v>92</v>
      </c>
      <c r="B197" s="148"/>
      <c r="C197" s="148"/>
      <c r="D197" s="148"/>
      <c r="E197" s="148"/>
      <c r="F197" s="151"/>
      <c r="G197" s="176"/>
      <c r="H197" s="152"/>
      <c r="I197" s="177">
        <f>SUM(I193:I196)</f>
        <v>1554989.49</v>
      </c>
    </row>
    <row r="198" spans="1:9" x14ac:dyDescent="0.25">
      <c r="A198" s="118"/>
      <c r="B198" s="83"/>
      <c r="C198" s="83"/>
      <c r="D198" s="83"/>
      <c r="E198" s="83"/>
      <c r="F198" s="119"/>
      <c r="G198" s="97"/>
      <c r="H198" s="97"/>
      <c r="I198" s="53"/>
    </row>
    <row r="199" spans="1:9" x14ac:dyDescent="0.25">
      <c r="A199" s="118"/>
      <c r="B199" s="83"/>
      <c r="C199" s="83"/>
      <c r="D199" s="83"/>
      <c r="E199" s="83"/>
      <c r="F199" s="119"/>
      <c r="G199" s="97"/>
      <c r="H199" s="97"/>
      <c r="I199" s="53"/>
    </row>
    <row r="200" spans="1:9" ht="15.75" thickBot="1" x14ac:dyDescent="0.3">
      <c r="A200" s="118"/>
      <c r="B200" s="83"/>
      <c r="C200" s="83"/>
      <c r="D200" s="83"/>
      <c r="E200" s="83"/>
      <c r="F200" s="119"/>
      <c r="G200" s="97"/>
      <c r="H200" s="97"/>
      <c r="I200" s="53"/>
    </row>
    <row r="201" spans="1:9" ht="15.75" thickBot="1" x14ac:dyDescent="0.3">
      <c r="A201" s="178" t="s">
        <v>93</v>
      </c>
      <c r="B201" s="112"/>
      <c r="C201" s="113"/>
      <c r="D201" s="113"/>
      <c r="E201" s="113"/>
      <c r="F201" s="114" t="s">
        <v>59</v>
      </c>
      <c r="G201" s="115" t="s">
        <v>21</v>
      </c>
      <c r="H201" s="116"/>
      <c r="I201" s="117">
        <f>I185-I197</f>
        <v>710434.33000000031</v>
      </c>
    </row>
    <row r="202" spans="1:9" x14ac:dyDescent="0.25">
      <c r="A202" s="118"/>
      <c r="B202" s="83"/>
      <c r="C202" s="83"/>
      <c r="D202" s="83"/>
      <c r="E202" s="83"/>
      <c r="F202" s="119"/>
      <c r="G202" s="97"/>
      <c r="H202" s="97"/>
      <c r="I202" s="53"/>
    </row>
    <row r="203" spans="1:9" x14ac:dyDescent="0.25">
      <c r="A203" s="118"/>
      <c r="B203" s="83"/>
      <c r="C203" s="83"/>
      <c r="D203" s="83"/>
      <c r="E203" s="83"/>
      <c r="F203" s="119"/>
      <c r="G203" s="97"/>
      <c r="H203" s="97"/>
      <c r="I203" s="53"/>
    </row>
    <row r="204" spans="1:9" x14ac:dyDescent="0.25">
      <c r="A204" s="118"/>
      <c r="B204" s="83"/>
      <c r="C204" s="83"/>
      <c r="D204" s="83"/>
      <c r="E204" s="83"/>
      <c r="F204" s="119"/>
      <c r="G204" s="97"/>
      <c r="H204" s="97"/>
      <c r="I204" s="53"/>
    </row>
    <row r="205" spans="1:9" x14ac:dyDescent="0.25">
      <c r="A205" s="118"/>
      <c r="B205" s="83"/>
      <c r="C205" s="83"/>
      <c r="D205" s="83"/>
      <c r="E205" s="83"/>
      <c r="F205" s="119"/>
      <c r="G205" s="97"/>
      <c r="H205" s="97"/>
      <c r="I205" s="53"/>
    </row>
    <row r="206" spans="1:9" x14ac:dyDescent="0.25">
      <c r="A206" s="118"/>
      <c r="B206" s="83"/>
      <c r="C206" s="83"/>
      <c r="D206" s="83"/>
      <c r="E206" s="83"/>
      <c r="F206" s="119"/>
      <c r="G206" s="97"/>
      <c r="H206" s="97"/>
      <c r="I206" s="53"/>
    </row>
    <row r="207" spans="1:9" x14ac:dyDescent="0.25">
      <c r="A207" s="118"/>
      <c r="B207" s="83"/>
      <c r="C207" s="83"/>
      <c r="D207" s="83"/>
      <c r="E207" s="83"/>
      <c r="F207" s="119"/>
      <c r="G207" s="97"/>
      <c r="H207" s="97"/>
      <c r="I207" s="53"/>
    </row>
    <row r="208" spans="1:9" x14ac:dyDescent="0.25">
      <c r="A208" s="200" t="s">
        <v>60</v>
      </c>
      <c r="B208" s="200"/>
      <c r="C208" s="200"/>
      <c r="D208" s="82"/>
      <c r="E208" s="82"/>
      <c r="F208" s="120"/>
      <c r="G208" s="180" t="s">
        <v>61</v>
      </c>
      <c r="H208" s="85"/>
      <c r="I208" s="85"/>
    </row>
    <row r="209" spans="1:9" x14ac:dyDescent="0.25">
      <c r="A209" s="201" t="s">
        <v>62</v>
      </c>
      <c r="B209" s="201"/>
      <c r="C209" s="201"/>
      <c r="D209" s="181"/>
      <c r="E209" s="181"/>
      <c r="F209" s="120"/>
      <c r="G209" s="182" t="s">
        <v>63</v>
      </c>
      <c r="H209" s="141"/>
      <c r="I209" s="141"/>
    </row>
    <row r="210" spans="1:9" x14ac:dyDescent="0.25">
      <c r="A210" s="121"/>
      <c r="B210" s="83"/>
      <c r="C210" s="122"/>
      <c r="D210" s="122"/>
      <c r="E210" s="122"/>
      <c r="F210" s="100"/>
      <c r="G210" s="123"/>
      <c r="H210" s="123"/>
      <c r="I210" s="100"/>
    </row>
    <row r="211" spans="1:9" x14ac:dyDescent="0.25">
      <c r="A211" s="124"/>
      <c r="B211" s="83"/>
      <c r="C211" s="100"/>
      <c r="D211" s="197" t="s">
        <v>64</v>
      </c>
      <c r="E211" s="197"/>
      <c r="F211" s="197"/>
      <c r="G211" s="144"/>
      <c r="H211" s="123"/>
      <c r="I211" s="100"/>
    </row>
    <row r="212" spans="1:9" x14ac:dyDescent="0.25">
      <c r="A212" s="124"/>
      <c r="B212" s="83"/>
      <c r="C212" s="122"/>
      <c r="D212" s="198" t="s">
        <v>65</v>
      </c>
      <c r="E212" s="198"/>
      <c r="F212" s="198"/>
      <c r="G212" s="141"/>
      <c r="H212" s="100"/>
      <c r="I212" s="100"/>
    </row>
    <row r="213" spans="1:9" x14ac:dyDescent="0.25">
      <c r="A213" s="125"/>
      <c r="B213" s="126"/>
      <c r="C213" s="127"/>
      <c r="D213" s="127"/>
      <c r="E213" s="127"/>
      <c r="F213" s="128"/>
      <c r="G213" s="128"/>
      <c r="H213" s="128"/>
      <c r="I213" s="128"/>
    </row>
  </sheetData>
  <mergeCells count="7">
    <mergeCell ref="A7:I7"/>
    <mergeCell ref="A8:I8"/>
    <mergeCell ref="D211:F211"/>
    <mergeCell ref="D212:F212"/>
    <mergeCell ref="A190:I190"/>
    <mergeCell ref="A208:C208"/>
    <mergeCell ref="A209:C209"/>
  </mergeCells>
  <pageMargins left="0.70866141732283472" right="0.70866141732283472" top="0.74803149606299213" bottom="0.74803149606299213" header="0.31496062992125984" footer="0.31496062992125984"/>
  <pageSetup scale="80" orientation="landscape" horizontalDpi="1200" verticalDpi="0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Luz</dc:creator>
  <cp:lastModifiedBy>Yadenis Toribio</cp:lastModifiedBy>
  <cp:lastPrinted>2022-10-03T12:17:31Z</cp:lastPrinted>
  <dcterms:created xsi:type="dcterms:W3CDTF">2022-02-10T15:13:35Z</dcterms:created>
  <dcterms:modified xsi:type="dcterms:W3CDTF">2022-10-04T15:14:01Z</dcterms:modified>
</cp:coreProperties>
</file>