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Cuentas Por Pagar Suplidores\Cuentas por Pagar Formato EXCEL\"/>
    </mc:Choice>
  </mc:AlternateContent>
  <bookViews>
    <workbookView xWindow="0" yWindow="0" windowWidth="19200" windowHeight="11595"/>
  </bookViews>
  <sheets>
    <sheet name="MAYO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1" i="6" l="1"/>
  <c r="I158" i="6"/>
  <c r="I153" i="6"/>
  <c r="I148" i="6"/>
  <c r="I161" i="6" s="1"/>
  <c r="I138" i="6"/>
  <c r="I133" i="6"/>
  <c r="I120" i="6"/>
  <c r="I115" i="6"/>
  <c r="I106" i="6"/>
  <c r="I91" i="6"/>
  <c r="I82" i="6"/>
  <c r="I77" i="6"/>
  <c r="I64" i="6"/>
  <c r="I59" i="6"/>
  <c r="I48" i="6"/>
  <c r="I40" i="6"/>
  <c r="I32" i="6"/>
  <c r="I26" i="6"/>
  <c r="I21" i="6"/>
  <c r="I12" i="6"/>
  <c r="I109" i="6" l="1"/>
  <c r="I141" i="6"/>
  <c r="I85" i="6"/>
  <c r="I51" i="6"/>
  <c r="I165" i="6" l="1"/>
  <c r="I186" i="6" s="1"/>
</calcChain>
</file>

<file path=xl/sharedStrings.xml><?xml version="1.0" encoding="utf-8"?>
<sst xmlns="http://schemas.openxmlformats.org/spreadsheetml/2006/main" count="238" uniqueCount="158">
  <si>
    <t>Fecha de Factura</t>
  </si>
  <si>
    <t>No. Orden</t>
  </si>
  <si>
    <t>No. Factura</t>
  </si>
  <si>
    <t>NCF</t>
  </si>
  <si>
    <t>Nombre del Acreedor</t>
  </si>
  <si>
    <t>Concepto</t>
  </si>
  <si>
    <t>Codificación Objetal</t>
  </si>
  <si>
    <t>Monto de la Deuda en RD$</t>
  </si>
  <si>
    <t>Condiciones de Pago  (días)</t>
  </si>
  <si>
    <t>P/RECOGIDA DESECHOS SOL.</t>
  </si>
  <si>
    <t>2218-01</t>
  </si>
  <si>
    <t>AIR LIQUIDE DOMINICANA, SAS.</t>
  </si>
  <si>
    <t>C/OXIGENO MEDICO</t>
  </si>
  <si>
    <t>2372-03</t>
  </si>
  <si>
    <t>C/REACTIVOS</t>
  </si>
  <si>
    <t>2372-99</t>
  </si>
  <si>
    <t>P/LABPLUS GESTION LAB. CLINICOS</t>
  </si>
  <si>
    <t>2287-06</t>
  </si>
  <si>
    <t>2393-01</t>
  </si>
  <si>
    <t xml:space="preserve">  </t>
  </si>
  <si>
    <t>2371-02</t>
  </si>
  <si>
    <t>SUB TOTAL RD$...................................................................................</t>
  </si>
  <si>
    <t>………………………………………….</t>
  </si>
  <si>
    <t>2355-01</t>
  </si>
  <si>
    <t>2292-01</t>
  </si>
  <si>
    <t>2341-01</t>
  </si>
  <si>
    <t>FERRETERIA AMERICANA</t>
  </si>
  <si>
    <t>OCM152</t>
  </si>
  <si>
    <t>RPE DESACT. Rev. 21/07/2021</t>
  </si>
  <si>
    <t>C/MATERIALES FERRETEROS</t>
  </si>
  <si>
    <t>2271-04</t>
  </si>
  <si>
    <t>HOSPIFAR, SRL.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</si>
  <si>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</si>
  <si>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</si>
  <si>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</si>
  <si>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</si>
  <si>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</si>
  <si>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</si>
  <si>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</si>
  <si>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KELNET COMPUTER EIRL</t>
  </si>
  <si>
    <t>B1500000454</t>
  </si>
  <si>
    <t>C/BOCINA, DISP. DE CINTA</t>
  </si>
  <si>
    <t>2613-01</t>
  </si>
  <si>
    <t>2392-01</t>
  </si>
  <si>
    <t>MULT. ASCENS. DEL CARIBE</t>
  </si>
  <si>
    <t>No. TEL. PERTENECE A OTRA EMPRESA. (NO LOCALIZABLE)</t>
  </si>
  <si>
    <t>P/MANT. ASCENSORES</t>
  </si>
  <si>
    <t>B1500000423</t>
  </si>
  <si>
    <t>SANDRY GOMEZ RODRIGUEZ</t>
  </si>
  <si>
    <t>C/ALIMENTOS</t>
  </si>
  <si>
    <t>2311-01</t>
  </si>
  <si>
    <t xml:space="preserve"> </t>
  </si>
  <si>
    <t>SANCHEZ MANCEBO, S.R.L.</t>
  </si>
  <si>
    <t>C/COMBUSTIBLE</t>
  </si>
  <si>
    <t>OCM15</t>
  </si>
  <si>
    <t>OCM335</t>
  </si>
  <si>
    <t>OCM336</t>
  </si>
  <si>
    <t>OCM337</t>
  </si>
  <si>
    <t>OCM338</t>
  </si>
  <si>
    <t>OCM339</t>
  </si>
  <si>
    <t>SOLINTEC, SRL.</t>
  </si>
  <si>
    <t>2332-01</t>
  </si>
  <si>
    <t>B1500000094</t>
  </si>
  <si>
    <t>B1500000095</t>
  </si>
  <si>
    <t>V ENERGY, S.A.</t>
  </si>
  <si>
    <t>C/CUPONES COMBUSTIBLE</t>
  </si>
  <si>
    <t>2371-01</t>
  </si>
  <si>
    <t>………………………………</t>
  </si>
  <si>
    <t>TOTAL RD$.........…………………..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</si>
  <si>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</si>
  <si>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</si>
  <si>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</si>
  <si>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</si>
  <si>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</si>
  <si>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</si>
  <si>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>BICLEY TECHNOLOGY, SRL.</t>
  </si>
  <si>
    <t>C/TONER</t>
  </si>
  <si>
    <t>RAMIREZ &amp; MOJICA, SRL</t>
  </si>
  <si>
    <t>NO AL DIA CON LA DGII</t>
  </si>
  <si>
    <t>AIDSA, S.A.</t>
  </si>
  <si>
    <t>BIO-NUCLEAR, S.A.</t>
  </si>
  <si>
    <t>BIO NOVA, SRL.</t>
  </si>
  <si>
    <t>B1500000104</t>
  </si>
  <si>
    <t>B1500000385</t>
  </si>
  <si>
    <t>B1500023089</t>
  </si>
  <si>
    <t>ROFASA FARMA, EIRL.</t>
  </si>
  <si>
    <t>B1500016690</t>
  </si>
  <si>
    <t>B1500017064</t>
  </si>
  <si>
    <t>B1500026499</t>
  </si>
  <si>
    <t>2611-01</t>
  </si>
  <si>
    <t>CUENTAS POR PAGAR AL  31/05/2022.</t>
  </si>
  <si>
    <t>B1500001189</t>
  </si>
  <si>
    <t>OCM1071</t>
  </si>
  <si>
    <t>B1500017325</t>
  </si>
  <si>
    <t>B1500017347</t>
  </si>
  <si>
    <t>B1500017379</t>
  </si>
  <si>
    <t>AYARILIS SANCHEZ DE MEJIA</t>
  </si>
  <si>
    <t>B1500000197</t>
  </si>
  <si>
    <t>P/ACOMPAÑAMIENTO EN PROCESO DE COMPRA</t>
  </si>
  <si>
    <t>2287-01</t>
  </si>
  <si>
    <t>OCM1076</t>
  </si>
  <si>
    <t>B1500026893</t>
  </si>
  <si>
    <t>2022-00126</t>
  </si>
  <si>
    <t>B1500008928</t>
  </si>
  <si>
    <t>B1500008944</t>
  </si>
  <si>
    <t>C/MATERRIAL MEDICO</t>
  </si>
  <si>
    <t>B1500008950</t>
  </si>
  <si>
    <t>B1500009073</t>
  </si>
  <si>
    <t>2022-00133</t>
  </si>
  <si>
    <t>B1500000126</t>
  </si>
  <si>
    <t>C/MAQUINA DE ESCRIBIR</t>
  </si>
  <si>
    <t>2022-00161</t>
  </si>
  <si>
    <t>B1500000131</t>
  </si>
  <si>
    <t>ETIQUETAS Y MARCADORES MELO, SRL</t>
  </si>
  <si>
    <t>2022-00158</t>
  </si>
  <si>
    <t>B1500000093</t>
  </si>
  <si>
    <t>C/SERVICIO DE CATERING</t>
  </si>
  <si>
    <t>2292-03</t>
  </si>
  <si>
    <t>2022-00157</t>
  </si>
  <si>
    <t>2022-00159</t>
  </si>
  <si>
    <t>C/GALLETAS PERSONALIZADAS</t>
  </si>
  <si>
    <t>ESTA PARA PAGO EN EL SNS</t>
  </si>
  <si>
    <t>INOA &amp; TORREZ, ACCESORIOS DE INFORMATICA, SRL</t>
  </si>
  <si>
    <t>2022-00141</t>
  </si>
  <si>
    <t>B1500000393</t>
  </si>
  <si>
    <t>C/TABLETA SAMSUNG</t>
  </si>
  <si>
    <t>2022-00132</t>
  </si>
  <si>
    <t>9-9732</t>
  </si>
  <si>
    <t>B1500001031</t>
  </si>
  <si>
    <t>C/UPS</t>
  </si>
  <si>
    <t>2022-00156</t>
  </si>
  <si>
    <t>C/SABANAS DESECHABLES</t>
  </si>
  <si>
    <t>2022-00131</t>
  </si>
  <si>
    <t>B1500000103</t>
  </si>
  <si>
    <t>C/CAJA PLASTICA PARA ARCHIVAR</t>
  </si>
  <si>
    <t>2022-00155</t>
  </si>
  <si>
    <t>C/PAPEL TOALLA E INSTITUCIONAL</t>
  </si>
  <si>
    <t>SOLUCIONES INTEGRALES CAF, SRL.</t>
  </si>
  <si>
    <t>2022-00063</t>
  </si>
  <si>
    <t>B1500000231</t>
  </si>
  <si>
    <t>P/LIMPIEZA DE CISTERNA</t>
  </si>
  <si>
    <t>2285-03</t>
  </si>
  <si>
    <t>2022-00146</t>
  </si>
  <si>
    <t>B1500147577</t>
  </si>
  <si>
    <t>Total de Suplidores: 19.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</si>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</sst>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14" fontId="0" fillId="0" borderId="0" xfId="0" applyNumberFormat="1"/>
    <xf numFmtId="0" fontId="3" fillId="0" borderId="0" xfId="0" applyFont="1"/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43" fontId="9" fillId="3" borderId="2" xfId="1" applyFont="1" applyFill="1" applyBorder="1" applyAlignment="1" applyProtection="1">
      <alignment horizontal="center" vertical="top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8" fillId="0" borderId="2" xfId="0" applyFont="1" applyFill="1" applyBorder="1" applyAlignment="1"/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14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8" fillId="0" borderId="5" xfId="0" applyFont="1" applyFill="1" applyBorder="1" applyAlignment="1"/>
    <xf numFmtId="4" fontId="6" fillId="0" borderId="5" xfId="0" applyNumberFormat="1" applyFont="1" applyFill="1" applyBorder="1" applyAlignment="1"/>
    <xf numFmtId="14" fontId="8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center"/>
    </xf>
    <xf numFmtId="4" fontId="8" fillId="0" borderId="5" xfId="0" applyNumberFormat="1" applyFont="1" applyFill="1" applyBorder="1" applyAlignment="1"/>
    <xf numFmtId="14" fontId="6" fillId="3" borderId="5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/>
    <xf numFmtId="4" fontId="6" fillId="3" borderId="5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4" fontId="6" fillId="0" borderId="5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top"/>
    </xf>
    <xf numFmtId="4" fontId="8" fillId="0" borderId="5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/>
    </xf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6" fillId="3" borderId="2" xfId="0" applyFont="1" applyFill="1" applyBorder="1" applyAlignment="1"/>
    <xf numFmtId="4" fontId="8" fillId="3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/>
    <xf numFmtId="0" fontId="6" fillId="0" borderId="2" xfId="0" applyFont="1" applyFill="1" applyBorder="1" applyAlignment="1">
      <alignment horizontal="left"/>
    </xf>
    <xf numFmtId="0" fontId="10" fillId="0" borderId="5" xfId="0" applyFont="1" applyFill="1" applyBorder="1"/>
    <xf numFmtId="0" fontId="10" fillId="0" borderId="5" xfId="0" applyFont="1" applyFill="1" applyBorder="1" applyAlignment="1"/>
    <xf numFmtId="4" fontId="8" fillId="4" borderId="5" xfId="0" applyNumberFormat="1" applyFont="1" applyFill="1" applyBorder="1"/>
    <xf numFmtId="0" fontId="8" fillId="3" borderId="5" xfId="0" applyFont="1" applyFill="1" applyBorder="1" applyAlignment="1">
      <alignment horizontal="left"/>
    </xf>
    <xf numFmtId="4" fontId="8" fillId="3" borderId="5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6" fillId="0" borderId="3" xfId="0" applyFont="1" applyFill="1" applyBorder="1" applyAlignment="1"/>
    <xf numFmtId="0" fontId="11" fillId="0" borderId="5" xfId="0" applyFont="1" applyFill="1" applyBorder="1" applyAlignment="1"/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4" fontId="8" fillId="0" borderId="5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3" borderId="5" xfId="0" applyFont="1" applyFill="1" applyBorder="1"/>
    <xf numFmtId="4" fontId="8" fillId="3" borderId="5" xfId="0" applyNumberFormat="1" applyFont="1" applyFill="1" applyBorder="1"/>
    <xf numFmtId="4" fontId="6" fillId="0" borderId="5" xfId="0" applyNumberFormat="1" applyFont="1" applyFill="1" applyBorder="1"/>
    <xf numFmtId="4" fontId="11" fillId="0" borderId="0" xfId="0" applyNumberFormat="1" applyFont="1" applyFill="1" applyBorder="1"/>
    <xf numFmtId="0" fontId="8" fillId="3" borderId="5" xfId="0" applyFont="1" applyFill="1" applyBorder="1" applyAlignment="1"/>
    <xf numFmtId="14" fontId="12" fillId="0" borderId="5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/>
    <xf numFmtId="0" fontId="12" fillId="0" borderId="5" xfId="0" applyFont="1" applyFill="1" applyBorder="1" applyAlignment="1">
      <alignment horizontal="left"/>
    </xf>
    <xf numFmtId="4" fontId="12" fillId="0" borderId="5" xfId="0" applyNumberFormat="1" applyFont="1" applyFill="1" applyBorder="1" applyAlignment="1">
      <alignment horizontal="right"/>
    </xf>
    <xf numFmtId="14" fontId="8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43" fontId="11" fillId="3" borderId="5" xfId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>
      <alignment horizontal="center"/>
    </xf>
    <xf numFmtId="4" fontId="8" fillId="3" borderId="3" xfId="0" applyNumberFormat="1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4" fontId="8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7" xfId="0" applyNumberFormat="1" applyFont="1" applyFill="1" applyBorder="1"/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/>
    <xf numFmtId="0" fontId="6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/>
    <xf numFmtId="14" fontId="15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2" fillId="2" borderId="0" xfId="0" applyNumberFormat="1" applyFont="1" applyFill="1" applyAlignment="1"/>
    <xf numFmtId="14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left" vertical="top"/>
    </xf>
    <xf numFmtId="0" fontId="8" fillId="3" borderId="2" xfId="0" applyFont="1" applyFill="1" applyBorder="1"/>
    <xf numFmtId="4" fontId="8" fillId="3" borderId="2" xfId="0" applyNumberFormat="1" applyFont="1" applyFill="1" applyBorder="1"/>
    <xf numFmtId="16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8" fillId="5" borderId="2" xfId="0" applyNumberFormat="1" applyFont="1" applyFill="1" applyBorder="1"/>
    <xf numFmtId="0" fontId="14" fillId="0" borderId="0" xfId="0" applyFont="1" applyFill="1" applyBorder="1" applyAlignment="1"/>
    <xf numFmtId="0" fontId="16" fillId="0" borderId="2" xfId="0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14" fontId="7" fillId="2" borderId="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vertical="top"/>
    </xf>
    <xf numFmtId="14" fontId="8" fillId="6" borderId="12" xfId="0" applyNumberFormat="1" applyFont="1" applyFill="1" applyBorder="1"/>
    <xf numFmtId="0" fontId="6" fillId="6" borderId="13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>
      <alignment horizontal="center"/>
    </xf>
    <xf numFmtId="0" fontId="8" fillId="6" borderId="12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left"/>
    </xf>
    <xf numFmtId="0" fontId="0" fillId="0" borderId="16" xfId="0" applyFont="1" applyFill="1" applyBorder="1"/>
    <xf numFmtId="0" fontId="8" fillId="0" borderId="1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0" fillId="0" borderId="16" xfId="0" applyFont="1" applyBorder="1"/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4" fontId="6" fillId="0" borderId="18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8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4" fontId="6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6" fillId="0" borderId="24" xfId="0" applyNumberFormat="1" applyFont="1" applyFill="1" applyBorder="1" applyAlignment="1">
      <alignment horizontal="center"/>
    </xf>
    <xf numFmtId="0" fontId="0" fillId="0" borderId="23" xfId="0" applyFont="1" applyBorder="1"/>
    <xf numFmtId="4" fontId="6" fillId="0" borderId="0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>
      <alignment horizontal="right"/>
    </xf>
    <xf numFmtId="4" fontId="8" fillId="6" borderId="13" xfId="0" applyNumberFormat="1" applyFont="1" applyFill="1" applyBorder="1" applyAlignment="1">
      <alignment horizontal="right"/>
    </xf>
    <xf numFmtId="4" fontId="8" fillId="6" borderId="15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123825</xdr:rowOff>
    </xdr:from>
    <xdr:to>
      <xdr:col>1</xdr:col>
      <xdr:colOff>361950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96202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2781300</xdr:colOff>
      <xdr:row>1</xdr:row>
      <xdr:rowOff>152400</xdr:rowOff>
    </xdr:from>
    <xdr:to>
      <xdr:col>8</xdr:col>
      <xdr:colOff>714375</xdr:colOff>
      <xdr:row>5</xdr:row>
      <xdr:rowOff>47625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52400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topLeftCell="A2" workbookViewId="0">
      <selection activeCell="G200" sqref="G200"/>
    </sheetView>
  </sheetViews>
  <sheetFormatPr baseColWidth="10" defaultRowHeight="15" x14ac:dyDescent="0.25"/>
  <cols>
    <col min="3" max="3" width="12.42578125" bestFit="1" customWidth="1"/>
    <col min="4" max="4" width="13.85546875" bestFit="1" customWidth="1"/>
    <col min="5" max="5" width="12" customWidth="1"/>
    <col min="7" max="7" width="51.5703125" customWidth="1"/>
    <col min="8" max="8" width="16.85546875" bestFit="1" customWidth="1"/>
    <col min="9" max="9" width="13" bestFit="1" customWidth="1"/>
  </cols>
  <sheetData>
    <row r="1" spans="1:9" hidden="1" x14ac:dyDescent="0.25">
      <c r="A1" s="130"/>
      <c r="B1" s="131"/>
      <c r="C1" s="132"/>
      <c r="D1" s="132"/>
      <c r="E1" s="132"/>
      <c r="F1" s="133"/>
      <c r="G1" s="133"/>
      <c r="H1" s="133"/>
      <c r="I1" s="133"/>
    </row>
    <row r="2" spans="1:9" x14ac:dyDescent="0.25">
      <c r="A2" s="1"/>
      <c r="I2" s="134"/>
    </row>
    <row r="3" spans="1:9" x14ac:dyDescent="0.25">
      <c r="A3" s="1"/>
      <c r="I3" s="134"/>
    </row>
    <row r="4" spans="1:9" x14ac:dyDescent="0.25">
      <c r="A4" s="1"/>
      <c r="F4" s="2"/>
      <c r="I4" s="134"/>
    </row>
    <row r="5" spans="1:9" x14ac:dyDescent="0.25">
      <c r="A5" s="196"/>
      <c r="B5" s="196"/>
      <c r="C5" s="196"/>
      <c r="D5" s="196"/>
      <c r="E5" s="196"/>
      <c r="F5" s="196"/>
      <c r="G5" s="196"/>
      <c r="H5" s="196"/>
      <c r="I5" s="196"/>
    </row>
    <row r="6" spans="1:9" x14ac:dyDescent="0.25">
      <c r="A6" s="197" t="s">
        <v>90</v>
      </c>
      <c r="B6" s="197"/>
      <c r="C6" s="197"/>
      <c r="D6" s="197"/>
      <c r="E6" s="197"/>
      <c r="F6" s="197"/>
      <c r="G6" s="197"/>
      <c r="H6" s="197"/>
      <c r="I6" s="197"/>
    </row>
    <row r="7" spans="1:9" ht="15.75" thickBot="1" x14ac:dyDescent="0.3">
      <c r="A7" s="135"/>
      <c r="B7" s="136"/>
      <c r="C7" s="136"/>
      <c r="D7" s="136"/>
      <c r="E7" s="136"/>
      <c r="F7" s="137"/>
      <c r="G7" s="137"/>
      <c r="H7" s="137"/>
      <c r="I7" s="137"/>
    </row>
    <row r="8" spans="1:9" ht="39.75" thickBot="1" x14ac:dyDescent="0.3">
      <c r="A8" s="3" t="s">
        <v>0</v>
      </c>
      <c r="B8" s="4" t="s">
        <v>1</v>
      </c>
      <c r="C8" s="5" t="s">
        <v>2</v>
      </c>
      <c r="D8" s="4" t="s">
        <v>3</v>
      </c>
      <c r="E8" s="6" t="s">
        <v>8</v>
      </c>
      <c r="F8" s="7" t="s">
        <v>4</v>
      </c>
      <c r="G8" s="8" t="s">
        <v>5</v>
      </c>
      <c r="H8" s="7" t="s">
        <v>6</v>
      </c>
      <c r="I8" s="7" t="s">
        <v>7</v>
      </c>
    </row>
    <row r="9" spans="1:9" x14ac:dyDescent="0.25">
      <c r="A9" s="147"/>
      <c r="B9" s="148"/>
      <c r="C9" s="149"/>
      <c r="D9" s="148"/>
      <c r="E9" s="150"/>
      <c r="F9" s="151"/>
      <c r="G9" s="152"/>
      <c r="H9" s="151"/>
      <c r="I9" s="151"/>
    </row>
    <row r="10" spans="1:9" x14ac:dyDescent="0.25">
      <c r="A10" s="9"/>
      <c r="B10" s="10"/>
      <c r="C10" s="10"/>
      <c r="D10" s="10"/>
      <c r="E10" s="10"/>
      <c r="F10" s="11" t="s">
        <v>79</v>
      </c>
      <c r="G10" s="11"/>
      <c r="H10" s="11"/>
      <c r="I10" s="12"/>
    </row>
    <row r="11" spans="1:9" x14ac:dyDescent="0.25">
      <c r="A11" s="13">
        <v>44699</v>
      </c>
      <c r="B11" s="14"/>
      <c r="C11" s="14">
        <v>636</v>
      </c>
      <c r="D11" s="15" t="s">
        <v>91</v>
      </c>
      <c r="E11" s="14"/>
      <c r="F11" s="16"/>
      <c r="G11" s="17" t="s">
        <v>9</v>
      </c>
      <c r="H11" s="17" t="s">
        <v>10</v>
      </c>
      <c r="I11" s="18">
        <v>30000</v>
      </c>
    </row>
    <row r="12" spans="1:9" x14ac:dyDescent="0.25">
      <c r="A12" s="19"/>
      <c r="B12" s="16"/>
      <c r="C12" s="16"/>
      <c r="D12" s="16"/>
      <c r="E12" s="20"/>
      <c r="F12" s="16"/>
      <c r="G12" s="16"/>
      <c r="H12" s="16"/>
      <c r="I12" s="21">
        <f>SUM(I11:I11)</f>
        <v>30000</v>
      </c>
    </row>
    <row r="13" spans="1:9" x14ac:dyDescent="0.25">
      <c r="A13" s="22"/>
      <c r="B13" s="23"/>
      <c r="C13" s="23"/>
      <c r="D13" s="23"/>
      <c r="E13" s="24"/>
      <c r="F13" s="23"/>
      <c r="G13" s="23"/>
      <c r="H13" s="23"/>
      <c r="I13" s="25"/>
    </row>
    <row r="14" spans="1:9" x14ac:dyDescent="0.25">
      <c r="A14" s="22"/>
      <c r="B14" s="23"/>
      <c r="C14" s="23"/>
      <c r="D14" s="23"/>
      <c r="E14" s="24"/>
      <c r="F14" s="23"/>
      <c r="G14" s="23"/>
      <c r="H14" s="23"/>
      <c r="I14" s="25"/>
    </row>
    <row r="15" spans="1:9" x14ac:dyDescent="0.25">
      <c r="A15" s="26"/>
      <c r="B15" s="27"/>
      <c r="C15" s="27"/>
      <c r="D15" s="27"/>
      <c r="E15" s="27"/>
      <c r="F15" s="28" t="s">
        <v>11</v>
      </c>
      <c r="G15" s="29"/>
      <c r="H15" s="29"/>
      <c r="I15" s="30"/>
    </row>
    <row r="16" spans="1:9" x14ac:dyDescent="0.25">
      <c r="A16" s="31">
        <v>44629</v>
      </c>
      <c r="B16" s="32"/>
      <c r="C16" s="32">
        <v>57770</v>
      </c>
      <c r="D16" s="33" t="s">
        <v>86</v>
      </c>
      <c r="E16" s="32">
        <v>30</v>
      </c>
      <c r="F16" s="34"/>
      <c r="G16" s="33" t="s">
        <v>12</v>
      </c>
      <c r="H16" s="33" t="s">
        <v>13</v>
      </c>
      <c r="I16" s="35">
        <v>2253.42</v>
      </c>
    </row>
    <row r="17" spans="1:9" x14ac:dyDescent="0.25">
      <c r="A17" s="31">
        <v>44655</v>
      </c>
      <c r="B17" s="32" t="s">
        <v>92</v>
      </c>
      <c r="C17" s="32">
        <v>59786</v>
      </c>
      <c r="D17" s="33" t="s">
        <v>87</v>
      </c>
      <c r="E17" s="32">
        <v>30</v>
      </c>
      <c r="F17" s="34"/>
      <c r="G17" s="33" t="s">
        <v>12</v>
      </c>
      <c r="H17" s="33" t="s">
        <v>13</v>
      </c>
      <c r="I17" s="35">
        <v>3755.71</v>
      </c>
    </row>
    <row r="18" spans="1:9" x14ac:dyDescent="0.25">
      <c r="A18" s="31">
        <v>44676</v>
      </c>
      <c r="B18" s="32"/>
      <c r="C18" s="32">
        <v>61070</v>
      </c>
      <c r="D18" s="33" t="s">
        <v>93</v>
      </c>
      <c r="E18" s="32">
        <v>30</v>
      </c>
      <c r="F18" s="34"/>
      <c r="G18" s="33" t="s">
        <v>12</v>
      </c>
      <c r="H18" s="33" t="s">
        <v>13</v>
      </c>
      <c r="I18" s="35">
        <v>3004.56</v>
      </c>
    </row>
    <row r="19" spans="1:9" x14ac:dyDescent="0.25">
      <c r="A19" s="31">
        <v>44676</v>
      </c>
      <c r="B19" s="32"/>
      <c r="C19" s="32">
        <v>61171</v>
      </c>
      <c r="D19" s="33" t="s">
        <v>94</v>
      </c>
      <c r="E19" s="32">
        <v>30</v>
      </c>
      <c r="F19" s="34"/>
      <c r="G19" s="33" t="s">
        <v>12</v>
      </c>
      <c r="H19" s="33" t="s">
        <v>13</v>
      </c>
      <c r="I19" s="35">
        <v>3004.56</v>
      </c>
    </row>
    <row r="20" spans="1:9" x14ac:dyDescent="0.25">
      <c r="A20" s="31">
        <v>44677</v>
      </c>
      <c r="B20" s="32"/>
      <c r="C20" s="32">
        <v>61277</v>
      </c>
      <c r="D20" s="33" t="s">
        <v>95</v>
      </c>
      <c r="E20" s="32">
        <v>30</v>
      </c>
      <c r="F20" s="34"/>
      <c r="G20" s="33" t="s">
        <v>12</v>
      </c>
      <c r="H20" s="33" t="s">
        <v>13</v>
      </c>
      <c r="I20" s="35">
        <v>3755.71</v>
      </c>
    </row>
    <row r="21" spans="1:9" x14ac:dyDescent="0.25">
      <c r="A21" s="36"/>
      <c r="B21" s="37"/>
      <c r="C21" s="34"/>
      <c r="D21" s="34"/>
      <c r="E21" s="37"/>
      <c r="F21" s="34"/>
      <c r="G21" s="34"/>
      <c r="H21" s="34"/>
      <c r="I21" s="38">
        <f>SUM(I16:I20)</f>
        <v>15773.96</v>
      </c>
    </row>
    <row r="22" spans="1:9" x14ac:dyDescent="0.25">
      <c r="A22" s="22"/>
      <c r="B22" s="23"/>
      <c r="C22" s="23"/>
      <c r="D22" s="23"/>
      <c r="E22" s="24"/>
      <c r="F22" s="23"/>
      <c r="G22" s="23"/>
      <c r="H22" s="23"/>
      <c r="I22" s="25"/>
    </row>
    <row r="23" spans="1:9" x14ac:dyDescent="0.25">
      <c r="A23" s="22"/>
      <c r="B23" s="23"/>
      <c r="C23" s="23"/>
      <c r="D23" s="23"/>
      <c r="E23" s="24"/>
      <c r="F23" s="23"/>
      <c r="G23" s="23"/>
      <c r="H23" s="23"/>
      <c r="I23" s="25"/>
    </row>
    <row r="24" spans="1:9" x14ac:dyDescent="0.25">
      <c r="A24" s="9"/>
      <c r="B24" s="10"/>
      <c r="C24" s="10"/>
      <c r="D24" s="10"/>
      <c r="E24" s="10"/>
      <c r="F24" s="11" t="s">
        <v>96</v>
      </c>
      <c r="G24" s="11"/>
      <c r="H24" s="11"/>
      <c r="I24" s="12"/>
    </row>
    <row r="25" spans="1:9" x14ac:dyDescent="0.25">
      <c r="A25" s="13">
        <v>44676</v>
      </c>
      <c r="B25" s="14"/>
      <c r="C25" s="14">
        <v>197</v>
      </c>
      <c r="D25" s="15" t="s">
        <v>97</v>
      </c>
      <c r="E25" s="14">
        <v>15</v>
      </c>
      <c r="F25" s="16"/>
      <c r="G25" s="17" t="s">
        <v>98</v>
      </c>
      <c r="H25" s="17" t="s">
        <v>99</v>
      </c>
      <c r="I25" s="18">
        <v>17700</v>
      </c>
    </row>
    <row r="26" spans="1:9" x14ac:dyDescent="0.25">
      <c r="A26" s="19"/>
      <c r="B26" s="16"/>
      <c r="C26" s="16"/>
      <c r="D26" s="16"/>
      <c r="E26" s="20"/>
      <c r="F26" s="16"/>
      <c r="G26" s="16"/>
      <c r="H26" s="16"/>
      <c r="I26" s="21">
        <f>SUM(I25:I25)</f>
        <v>17700</v>
      </c>
    </row>
    <row r="27" spans="1:9" x14ac:dyDescent="0.25">
      <c r="A27" s="22"/>
      <c r="B27" s="23"/>
      <c r="C27" s="23"/>
      <c r="D27" s="23"/>
      <c r="E27" s="24"/>
      <c r="F27" s="23"/>
      <c r="G27" s="23"/>
      <c r="H27" s="23"/>
      <c r="I27" s="25"/>
    </row>
    <row r="28" spans="1:9" x14ac:dyDescent="0.25">
      <c r="A28" s="22"/>
      <c r="B28" s="23"/>
      <c r="C28" s="23"/>
      <c r="D28" s="23"/>
      <c r="E28" s="24"/>
      <c r="F28" s="23"/>
      <c r="G28" s="23"/>
      <c r="H28" s="23"/>
      <c r="I28" s="25"/>
    </row>
    <row r="29" spans="1:9" x14ac:dyDescent="0.25">
      <c r="A29" s="39"/>
      <c r="B29" s="40"/>
      <c r="C29" s="40"/>
      <c r="D29" s="40"/>
      <c r="E29" s="40"/>
      <c r="F29" s="41" t="s">
        <v>80</v>
      </c>
      <c r="G29" s="42"/>
      <c r="H29" s="42"/>
      <c r="I29" s="43"/>
    </row>
    <row r="30" spans="1:9" x14ac:dyDescent="0.25">
      <c r="A30" s="44">
        <v>44659</v>
      </c>
      <c r="B30" s="45" t="s">
        <v>100</v>
      </c>
      <c r="C30" s="46">
        <v>408844</v>
      </c>
      <c r="D30" s="46" t="s">
        <v>88</v>
      </c>
      <c r="E30" s="32">
        <v>30</v>
      </c>
      <c r="F30" s="138"/>
      <c r="G30" s="33" t="s">
        <v>16</v>
      </c>
      <c r="H30" s="47" t="s">
        <v>17</v>
      </c>
      <c r="I30" s="48">
        <v>17700</v>
      </c>
    </row>
    <row r="31" spans="1:9" x14ac:dyDescent="0.25">
      <c r="A31" s="44">
        <v>44686</v>
      </c>
      <c r="B31" s="45"/>
      <c r="C31" s="46">
        <v>411071</v>
      </c>
      <c r="D31" s="46" t="s">
        <v>101</v>
      </c>
      <c r="E31" s="32">
        <v>30</v>
      </c>
      <c r="F31" s="138"/>
      <c r="G31" s="33" t="s">
        <v>16</v>
      </c>
      <c r="H31" s="47" t="s">
        <v>17</v>
      </c>
      <c r="I31" s="48">
        <v>17700</v>
      </c>
    </row>
    <row r="32" spans="1:9" x14ac:dyDescent="0.25">
      <c r="A32" s="49" t="s">
        <v>19</v>
      </c>
      <c r="B32" s="46"/>
      <c r="C32" s="50"/>
      <c r="D32" s="50"/>
      <c r="E32" s="50"/>
      <c r="F32" s="51"/>
      <c r="G32" s="34"/>
      <c r="H32" s="34"/>
      <c r="I32" s="52">
        <f>SUM(I30:I31)</f>
        <v>35400</v>
      </c>
    </row>
    <row r="33" spans="1:9" x14ac:dyDescent="0.25">
      <c r="A33" s="53"/>
      <c r="B33" s="54"/>
      <c r="C33" s="54"/>
      <c r="D33" s="54"/>
      <c r="E33" s="54"/>
      <c r="F33" s="55"/>
      <c r="G33" s="23"/>
      <c r="H33" s="23"/>
      <c r="I33" s="56"/>
    </row>
    <row r="34" spans="1:9" x14ac:dyDescent="0.25">
      <c r="A34" s="53"/>
      <c r="B34" s="54"/>
      <c r="C34" s="54"/>
      <c r="D34" s="54"/>
      <c r="E34" s="54"/>
      <c r="F34" s="55"/>
      <c r="G34" s="23"/>
      <c r="H34" s="23"/>
      <c r="I34" s="56"/>
    </row>
    <row r="35" spans="1:9" x14ac:dyDescent="0.25">
      <c r="A35" s="9"/>
      <c r="B35" s="10"/>
      <c r="C35" s="10"/>
      <c r="D35" s="10"/>
      <c r="E35" s="10"/>
      <c r="F35" s="11" t="s">
        <v>81</v>
      </c>
      <c r="G35" s="11"/>
      <c r="H35" s="11"/>
      <c r="I35" s="12"/>
    </row>
    <row r="36" spans="1:9" x14ac:dyDescent="0.25">
      <c r="A36" s="13">
        <v>44684</v>
      </c>
      <c r="B36" s="14" t="s">
        <v>102</v>
      </c>
      <c r="C36" s="14">
        <v>29915</v>
      </c>
      <c r="D36" s="15" t="s">
        <v>103</v>
      </c>
      <c r="E36" s="14">
        <v>30</v>
      </c>
      <c r="F36" s="158"/>
      <c r="G36" s="17" t="s">
        <v>14</v>
      </c>
      <c r="H36" s="17" t="s">
        <v>15</v>
      </c>
      <c r="I36" s="18">
        <v>51644.5</v>
      </c>
    </row>
    <row r="37" spans="1:9" x14ac:dyDescent="0.25">
      <c r="A37" s="13">
        <v>44685</v>
      </c>
      <c r="B37" s="14"/>
      <c r="C37" s="14">
        <v>29965</v>
      </c>
      <c r="D37" s="15" t="s">
        <v>104</v>
      </c>
      <c r="E37" s="14">
        <v>30</v>
      </c>
      <c r="F37" s="158"/>
      <c r="G37" s="17" t="s">
        <v>105</v>
      </c>
      <c r="H37" s="17" t="s">
        <v>18</v>
      </c>
      <c r="I37" s="18">
        <v>2301</v>
      </c>
    </row>
    <row r="38" spans="1:9" x14ac:dyDescent="0.25">
      <c r="A38" s="13">
        <v>44686</v>
      </c>
      <c r="B38" s="14"/>
      <c r="C38" s="14">
        <v>30000</v>
      </c>
      <c r="D38" s="15" t="s">
        <v>106</v>
      </c>
      <c r="E38" s="14">
        <v>30</v>
      </c>
      <c r="F38" s="158"/>
      <c r="G38" s="17" t="s">
        <v>105</v>
      </c>
      <c r="H38" s="17" t="s">
        <v>18</v>
      </c>
      <c r="I38" s="18">
        <v>2301</v>
      </c>
    </row>
    <row r="39" spans="1:9" x14ac:dyDescent="0.25">
      <c r="A39" s="13">
        <v>44704</v>
      </c>
      <c r="B39" s="14" t="s">
        <v>102</v>
      </c>
      <c r="C39" s="14">
        <v>30487</v>
      </c>
      <c r="D39" s="15" t="s">
        <v>107</v>
      </c>
      <c r="E39" s="14">
        <v>30</v>
      </c>
      <c r="F39" s="158"/>
      <c r="G39" s="17" t="s">
        <v>14</v>
      </c>
      <c r="H39" s="17" t="s">
        <v>15</v>
      </c>
      <c r="I39" s="18">
        <v>51520</v>
      </c>
    </row>
    <row r="40" spans="1:9" x14ac:dyDescent="0.25">
      <c r="A40" s="19"/>
      <c r="B40" s="16"/>
      <c r="C40" s="16"/>
      <c r="D40" s="16"/>
      <c r="E40" s="20"/>
      <c r="F40" s="16"/>
      <c r="G40" s="16"/>
      <c r="H40" s="16"/>
      <c r="I40" s="21">
        <f>SUM(I36:I39)</f>
        <v>107766.5</v>
      </c>
    </row>
    <row r="41" spans="1:9" x14ac:dyDescent="0.25">
      <c r="A41" s="53"/>
      <c r="B41" s="54"/>
      <c r="C41" s="54"/>
      <c r="D41" s="54"/>
      <c r="E41" s="54"/>
      <c r="F41" s="55"/>
      <c r="G41" s="23"/>
      <c r="H41" s="23"/>
      <c r="I41" s="56"/>
    </row>
    <row r="42" spans="1:9" x14ac:dyDescent="0.25">
      <c r="A42" s="53"/>
      <c r="B42" s="54"/>
      <c r="C42" s="54"/>
      <c r="D42" s="54"/>
      <c r="E42" s="54"/>
      <c r="F42" s="55"/>
      <c r="G42" s="23"/>
      <c r="H42" s="23"/>
      <c r="I42" s="56"/>
    </row>
    <row r="43" spans="1:9" x14ac:dyDescent="0.25">
      <c r="A43" s="53"/>
      <c r="B43" s="54"/>
      <c r="C43" s="54"/>
      <c r="D43" s="54"/>
      <c r="E43" s="54"/>
      <c r="F43" s="55"/>
      <c r="G43" s="23"/>
      <c r="H43" s="23"/>
      <c r="I43" s="56"/>
    </row>
    <row r="44" spans="1:9" x14ac:dyDescent="0.25">
      <c r="A44" s="53"/>
      <c r="B44" s="54"/>
      <c r="C44" s="54"/>
      <c r="D44" s="54"/>
      <c r="E44" s="54"/>
      <c r="F44" s="55"/>
      <c r="G44" s="23"/>
      <c r="H44" s="23"/>
      <c r="I44" s="56"/>
    </row>
    <row r="45" spans="1:9" x14ac:dyDescent="0.25">
      <c r="A45" s="57"/>
      <c r="B45" s="58"/>
      <c r="C45" s="58"/>
      <c r="D45" s="58"/>
      <c r="E45" s="58"/>
      <c r="F45" s="59" t="s">
        <v>75</v>
      </c>
      <c r="G45" s="60"/>
      <c r="H45" s="60"/>
      <c r="I45" s="61"/>
    </row>
    <row r="46" spans="1:9" x14ac:dyDescent="0.25">
      <c r="A46" s="62">
        <v>44691</v>
      </c>
      <c r="B46" s="63" t="s">
        <v>108</v>
      </c>
      <c r="C46" s="63">
        <v>2236</v>
      </c>
      <c r="D46" s="63" t="s">
        <v>109</v>
      </c>
      <c r="E46" s="14">
        <v>60</v>
      </c>
      <c r="F46" s="17"/>
      <c r="G46" s="15" t="s">
        <v>110</v>
      </c>
      <c r="H46" s="15" t="s">
        <v>89</v>
      </c>
      <c r="I46" s="64">
        <v>26500.44</v>
      </c>
    </row>
    <row r="47" spans="1:9" x14ac:dyDescent="0.25">
      <c r="A47" s="62">
        <v>44708</v>
      </c>
      <c r="B47" s="63" t="s">
        <v>111</v>
      </c>
      <c r="C47" s="63">
        <v>2294</v>
      </c>
      <c r="D47" s="63" t="s">
        <v>112</v>
      </c>
      <c r="E47" s="14">
        <v>90</v>
      </c>
      <c r="F47" s="17"/>
      <c r="G47" s="15" t="s">
        <v>76</v>
      </c>
      <c r="H47" s="17" t="s">
        <v>43</v>
      </c>
      <c r="I47" s="64">
        <v>26921.7</v>
      </c>
    </row>
    <row r="48" spans="1:9" x14ac:dyDescent="0.25">
      <c r="A48" s="65"/>
      <c r="B48" s="66"/>
      <c r="C48" s="66"/>
      <c r="D48" s="66"/>
      <c r="E48" s="66"/>
      <c r="F48" s="67"/>
      <c r="G48" s="16"/>
      <c r="H48" s="16"/>
      <c r="I48" s="68">
        <f>SUM(I46:I47)</f>
        <v>53422.14</v>
      </c>
    </row>
    <row r="49" spans="1:9" x14ac:dyDescent="0.25">
      <c r="A49" s="53"/>
      <c r="B49" s="54"/>
      <c r="C49" s="54"/>
      <c r="D49" s="54"/>
      <c r="E49" s="54"/>
      <c r="F49" s="55"/>
      <c r="G49" s="23"/>
      <c r="H49" s="23"/>
      <c r="I49" s="56"/>
    </row>
    <row r="50" spans="1:9" x14ac:dyDescent="0.25">
      <c r="A50" s="53"/>
      <c r="B50" s="54"/>
      <c r="C50" s="54"/>
      <c r="D50" s="54"/>
      <c r="E50" s="54"/>
      <c r="F50" s="55"/>
      <c r="G50" s="23"/>
      <c r="H50" s="23"/>
      <c r="I50" s="56"/>
    </row>
    <row r="51" spans="1:9" x14ac:dyDescent="0.25">
      <c r="A51" s="49"/>
      <c r="B51" s="50"/>
      <c r="C51" s="50"/>
      <c r="D51" s="50"/>
      <c r="E51" s="50"/>
      <c r="F51" s="72" t="s">
        <v>21</v>
      </c>
      <c r="G51" s="73" t="s">
        <v>22</v>
      </c>
      <c r="H51" s="73"/>
      <c r="I51" s="74">
        <f>I12+I21++I32+I48+I26+I40</f>
        <v>260062.59999999998</v>
      </c>
    </row>
    <row r="52" spans="1:9" x14ac:dyDescent="0.25">
      <c r="A52" s="53"/>
      <c r="B52" s="54"/>
      <c r="C52" s="54"/>
      <c r="D52" s="54"/>
      <c r="E52" s="54"/>
      <c r="F52" s="55"/>
      <c r="G52" s="23"/>
      <c r="H52" s="23"/>
      <c r="I52" s="56"/>
    </row>
    <row r="53" spans="1:9" x14ac:dyDescent="0.25">
      <c r="A53" s="53"/>
      <c r="B53" s="54"/>
      <c r="C53" s="54"/>
      <c r="D53" s="54"/>
      <c r="E53" s="54"/>
      <c r="F53" s="55"/>
      <c r="G53" s="23"/>
      <c r="H53" s="23"/>
      <c r="I53" s="56"/>
    </row>
    <row r="54" spans="1:9" x14ac:dyDescent="0.25">
      <c r="A54" s="53"/>
      <c r="B54" s="54"/>
      <c r="C54" s="54"/>
      <c r="D54" s="54"/>
      <c r="E54" s="54"/>
      <c r="F54" s="55"/>
      <c r="G54" s="23"/>
      <c r="H54" s="23"/>
      <c r="I54" s="56"/>
    </row>
    <row r="55" spans="1:9" x14ac:dyDescent="0.25">
      <c r="A55" s="39"/>
      <c r="B55" s="40"/>
      <c r="C55" s="40"/>
      <c r="D55" s="40"/>
      <c r="E55" s="27"/>
      <c r="F55" s="69" t="s">
        <v>113</v>
      </c>
      <c r="G55" s="78"/>
      <c r="H55" s="78"/>
      <c r="I55" s="76"/>
    </row>
    <row r="56" spans="1:9" x14ac:dyDescent="0.25">
      <c r="A56" s="44">
        <v>44706</v>
      </c>
      <c r="B56" s="46" t="s">
        <v>114</v>
      </c>
      <c r="C56" s="46">
        <v>683</v>
      </c>
      <c r="D56" s="46" t="s">
        <v>115</v>
      </c>
      <c r="E56" s="79">
        <v>30</v>
      </c>
      <c r="F56" s="80"/>
      <c r="G56" s="81" t="s">
        <v>116</v>
      </c>
      <c r="H56" s="81" t="s">
        <v>117</v>
      </c>
      <c r="I56" s="48">
        <v>76346</v>
      </c>
    </row>
    <row r="57" spans="1:9" x14ac:dyDescent="0.25">
      <c r="A57" s="44">
        <v>44706</v>
      </c>
      <c r="B57" s="46" t="s">
        <v>118</v>
      </c>
      <c r="C57" s="46">
        <v>684</v>
      </c>
      <c r="D57" s="46" t="s">
        <v>62</v>
      </c>
      <c r="E57" s="79">
        <v>30</v>
      </c>
      <c r="F57" s="80"/>
      <c r="G57" s="81" t="s">
        <v>116</v>
      </c>
      <c r="H57" s="81" t="s">
        <v>117</v>
      </c>
      <c r="I57" s="48">
        <v>21133.8</v>
      </c>
    </row>
    <row r="58" spans="1:9" x14ac:dyDescent="0.25">
      <c r="A58" s="44">
        <v>44707</v>
      </c>
      <c r="B58" s="46" t="s">
        <v>119</v>
      </c>
      <c r="C58" s="46">
        <v>685</v>
      </c>
      <c r="D58" s="46" t="s">
        <v>63</v>
      </c>
      <c r="E58" s="79">
        <v>30</v>
      </c>
      <c r="F58" s="80"/>
      <c r="G58" s="81" t="s">
        <v>120</v>
      </c>
      <c r="H58" s="81" t="s">
        <v>24</v>
      </c>
      <c r="I58" s="48">
        <v>39648</v>
      </c>
    </row>
    <row r="59" spans="1:9" x14ac:dyDescent="0.25">
      <c r="A59" s="44"/>
      <c r="B59" s="46"/>
      <c r="C59" s="46"/>
      <c r="D59" s="46"/>
      <c r="E59" s="46"/>
      <c r="F59" s="47"/>
      <c r="G59" s="82"/>
      <c r="H59" s="33"/>
      <c r="I59" s="52">
        <f>SUM(I56:I58)</f>
        <v>137127.79999999999</v>
      </c>
    </row>
    <row r="60" spans="1:9" x14ac:dyDescent="0.25">
      <c r="A60" s="83"/>
      <c r="B60" s="84"/>
      <c r="C60" s="84"/>
      <c r="D60" s="84"/>
      <c r="E60" s="84"/>
      <c r="F60" s="85"/>
      <c r="G60" s="86"/>
      <c r="H60" s="86"/>
      <c r="I60" s="56"/>
    </row>
    <row r="61" spans="1:9" x14ac:dyDescent="0.25">
      <c r="A61" s="83"/>
      <c r="B61" s="84"/>
      <c r="C61" s="84"/>
      <c r="D61" s="84"/>
      <c r="E61" s="84"/>
      <c r="F61" s="85"/>
      <c r="G61" s="86"/>
      <c r="H61" s="86"/>
      <c r="I61" s="56"/>
    </row>
    <row r="62" spans="1:9" x14ac:dyDescent="0.25">
      <c r="A62" s="39"/>
      <c r="B62" s="40"/>
      <c r="C62" s="40"/>
      <c r="D62" s="40"/>
      <c r="E62" s="40"/>
      <c r="F62" s="75" t="s">
        <v>26</v>
      </c>
      <c r="G62" s="42"/>
      <c r="H62" s="42"/>
      <c r="I62" s="76"/>
    </row>
    <row r="63" spans="1:9" x14ac:dyDescent="0.25">
      <c r="A63" s="44">
        <v>43866</v>
      </c>
      <c r="B63" s="46" t="s">
        <v>27</v>
      </c>
      <c r="C63" s="46">
        <v>79255</v>
      </c>
      <c r="D63" s="46" t="s">
        <v>84</v>
      </c>
      <c r="E63" s="46"/>
      <c r="F63" s="154" t="s">
        <v>28</v>
      </c>
      <c r="G63" s="33" t="s">
        <v>29</v>
      </c>
      <c r="H63" s="33" t="s">
        <v>30</v>
      </c>
      <c r="I63" s="48">
        <v>17097.61</v>
      </c>
    </row>
    <row r="64" spans="1:9" x14ac:dyDescent="0.25">
      <c r="A64" s="44"/>
      <c r="B64" s="46"/>
      <c r="C64" s="46"/>
      <c r="D64" s="46"/>
      <c r="E64" s="46"/>
      <c r="F64" s="47"/>
      <c r="G64" s="33"/>
      <c r="H64" s="33"/>
      <c r="I64" s="52">
        <f>SUM(I63)</f>
        <v>17097.61</v>
      </c>
    </row>
    <row r="65" spans="1:9" x14ac:dyDescent="0.25">
      <c r="A65" s="83"/>
      <c r="B65" s="84"/>
      <c r="C65" s="84"/>
      <c r="D65" s="84"/>
      <c r="E65" s="84"/>
      <c r="F65" s="85"/>
      <c r="G65" s="86"/>
      <c r="H65" s="86"/>
      <c r="I65" s="56"/>
    </row>
    <row r="66" spans="1:9" x14ac:dyDescent="0.25">
      <c r="A66" s="83"/>
      <c r="B66" s="84"/>
      <c r="C66" s="84"/>
      <c r="D66" s="84"/>
      <c r="E66" s="84"/>
      <c r="F66" s="85"/>
      <c r="G66" s="86"/>
      <c r="H66" s="86"/>
      <c r="I66" s="56"/>
    </row>
    <row r="67" spans="1:9" x14ac:dyDescent="0.25">
      <c r="A67" s="39"/>
      <c r="B67" s="40"/>
      <c r="C67" s="40"/>
      <c r="D67" s="40"/>
      <c r="E67" s="40"/>
      <c r="F67" s="90" t="s">
        <v>31</v>
      </c>
      <c r="G67" s="42"/>
      <c r="H67" s="42"/>
      <c r="I67" s="91"/>
    </row>
    <row r="68" spans="1:9" x14ac:dyDescent="0.25">
      <c r="A68" s="44">
        <v>42353</v>
      </c>
      <c r="B68" s="46">
        <v>14200</v>
      </c>
      <c r="C68" s="46">
        <v>188265</v>
      </c>
      <c r="D68" s="46"/>
      <c r="E68" s="46"/>
      <c r="F68" s="154" t="s">
        <v>121</v>
      </c>
      <c r="G68" s="33" t="s">
        <v>32</v>
      </c>
      <c r="H68" s="33" t="s">
        <v>18</v>
      </c>
      <c r="I68" s="92">
        <v>187620</v>
      </c>
    </row>
    <row r="69" spans="1:9" x14ac:dyDescent="0.25">
      <c r="A69" s="44">
        <v>42398</v>
      </c>
      <c r="B69" s="46">
        <v>14171</v>
      </c>
      <c r="C69" s="46">
        <v>189658</v>
      </c>
      <c r="D69" s="46"/>
      <c r="E69" s="46"/>
      <c r="F69" s="47"/>
      <c r="G69" s="33" t="s">
        <v>33</v>
      </c>
      <c r="H69" s="33" t="s">
        <v>18</v>
      </c>
      <c r="I69" s="92">
        <v>112175.76</v>
      </c>
    </row>
    <row r="70" spans="1:9" x14ac:dyDescent="0.25">
      <c r="A70" s="44">
        <v>42426</v>
      </c>
      <c r="B70" s="46">
        <v>14769</v>
      </c>
      <c r="C70" s="46">
        <v>191341</v>
      </c>
      <c r="D70" s="46"/>
      <c r="E70" s="46"/>
      <c r="F70" s="47"/>
      <c r="G70" s="33" t="s">
        <v>33</v>
      </c>
      <c r="H70" s="33" t="s">
        <v>18</v>
      </c>
      <c r="I70" s="92">
        <v>59829.120000000003</v>
      </c>
    </row>
    <row r="71" spans="1:9" x14ac:dyDescent="0.25">
      <c r="A71" s="44">
        <v>42451</v>
      </c>
      <c r="B71" s="46">
        <v>14990</v>
      </c>
      <c r="C71" s="46">
        <v>192654</v>
      </c>
      <c r="D71" s="46"/>
      <c r="E71" s="46"/>
      <c r="F71" s="47"/>
      <c r="G71" s="33" t="s">
        <v>34</v>
      </c>
      <c r="H71" s="47" t="s">
        <v>25</v>
      </c>
      <c r="I71" s="92">
        <v>38870</v>
      </c>
    </row>
    <row r="72" spans="1:9" x14ac:dyDescent="0.25">
      <c r="A72" s="44">
        <v>42451</v>
      </c>
      <c r="B72" s="46">
        <v>14993</v>
      </c>
      <c r="C72" s="46">
        <v>192655</v>
      </c>
      <c r="D72" s="46"/>
      <c r="E72" s="46"/>
      <c r="F72" s="47"/>
      <c r="G72" s="33" t="s">
        <v>35</v>
      </c>
      <c r="H72" s="33" t="s">
        <v>18</v>
      </c>
      <c r="I72" s="92">
        <v>32500</v>
      </c>
    </row>
    <row r="73" spans="1:9" x14ac:dyDescent="0.25">
      <c r="A73" s="44">
        <v>42451</v>
      </c>
      <c r="B73" s="46">
        <v>14865</v>
      </c>
      <c r="C73" s="46">
        <v>192656</v>
      </c>
      <c r="D73" s="46"/>
      <c r="E73" s="46"/>
      <c r="F73" s="47"/>
      <c r="G73" s="33" t="s">
        <v>36</v>
      </c>
      <c r="H73" s="33" t="s">
        <v>18</v>
      </c>
      <c r="I73" s="92">
        <v>70357.5</v>
      </c>
    </row>
    <row r="74" spans="1:9" x14ac:dyDescent="0.25">
      <c r="A74" s="44">
        <v>42488</v>
      </c>
      <c r="B74" s="46">
        <v>17718</v>
      </c>
      <c r="C74" s="46">
        <v>194639</v>
      </c>
      <c r="D74" s="46"/>
      <c r="E74" s="46"/>
      <c r="F74" s="47"/>
      <c r="G74" s="33" t="s">
        <v>37</v>
      </c>
      <c r="H74" s="33" t="s">
        <v>18</v>
      </c>
      <c r="I74" s="92">
        <v>14750</v>
      </c>
    </row>
    <row r="75" spans="1:9" x14ac:dyDescent="0.25">
      <c r="A75" s="44">
        <v>42543</v>
      </c>
      <c r="B75" s="46">
        <v>15706</v>
      </c>
      <c r="C75" s="46">
        <v>197562</v>
      </c>
      <c r="D75" s="46"/>
      <c r="E75" s="46"/>
      <c r="F75" s="47"/>
      <c r="G75" s="33" t="s">
        <v>38</v>
      </c>
      <c r="H75" s="33" t="s">
        <v>18</v>
      </c>
      <c r="I75" s="92">
        <v>59000</v>
      </c>
    </row>
    <row r="76" spans="1:9" x14ac:dyDescent="0.25">
      <c r="A76" s="44">
        <v>42629</v>
      </c>
      <c r="B76" s="46">
        <v>15898</v>
      </c>
      <c r="C76" s="46">
        <v>202153</v>
      </c>
      <c r="D76" s="46"/>
      <c r="E76" s="46"/>
      <c r="F76" s="47"/>
      <c r="G76" s="33" t="s">
        <v>36</v>
      </c>
      <c r="H76" s="33" t="s">
        <v>18</v>
      </c>
      <c r="I76" s="92">
        <v>93810</v>
      </c>
    </row>
    <row r="77" spans="1:9" x14ac:dyDescent="0.25">
      <c r="A77" s="44"/>
      <c r="B77" s="46"/>
      <c r="C77" s="46"/>
      <c r="D77" s="46"/>
      <c r="E77" s="46"/>
      <c r="F77" s="47"/>
      <c r="G77" s="33"/>
      <c r="H77" s="33"/>
      <c r="I77" s="87">
        <f>SUM(I68:I76)</f>
        <v>668912.38</v>
      </c>
    </row>
    <row r="78" spans="1:9" x14ac:dyDescent="0.25">
      <c r="A78" s="83"/>
      <c r="B78" s="84"/>
      <c r="C78" s="84"/>
      <c r="D78" s="84"/>
      <c r="E78" s="84"/>
      <c r="F78" s="85"/>
      <c r="G78" s="86"/>
      <c r="H78" s="86"/>
      <c r="I78" s="93"/>
    </row>
    <row r="79" spans="1:9" x14ac:dyDescent="0.25">
      <c r="A79" s="83"/>
      <c r="B79" s="84"/>
      <c r="C79" s="84"/>
      <c r="D79" s="84"/>
      <c r="E79" s="84"/>
      <c r="F79" s="85"/>
      <c r="G79" s="86"/>
      <c r="H79" s="86"/>
      <c r="I79" s="93"/>
    </row>
    <row r="80" spans="1:9" x14ac:dyDescent="0.25">
      <c r="A80" s="141"/>
      <c r="B80" s="142"/>
      <c r="C80" s="142"/>
      <c r="D80" s="142"/>
      <c r="E80" s="142"/>
      <c r="F80" s="59" t="s">
        <v>122</v>
      </c>
      <c r="G80" s="139"/>
      <c r="H80" s="139"/>
      <c r="I80" s="143"/>
    </row>
    <row r="81" spans="1:9" x14ac:dyDescent="0.25">
      <c r="A81" s="62">
        <v>44700</v>
      </c>
      <c r="B81" s="63" t="s">
        <v>123</v>
      </c>
      <c r="C81" s="115">
        <v>2130000539</v>
      </c>
      <c r="D81" s="115" t="s">
        <v>124</v>
      </c>
      <c r="E81" s="63">
        <v>30</v>
      </c>
      <c r="F81" s="159"/>
      <c r="G81" s="81" t="s">
        <v>125</v>
      </c>
      <c r="H81" s="81" t="s">
        <v>42</v>
      </c>
      <c r="I81" s="110">
        <v>15127.6</v>
      </c>
    </row>
    <row r="82" spans="1:9" x14ac:dyDescent="0.25">
      <c r="A82" s="65"/>
      <c r="B82" s="66"/>
      <c r="C82" s="66"/>
      <c r="D82" s="66"/>
      <c r="E82" s="66"/>
      <c r="F82" s="67"/>
      <c r="G82" s="16"/>
      <c r="H82" s="16"/>
      <c r="I82" s="111">
        <f>SUM(I81)</f>
        <v>15127.6</v>
      </c>
    </row>
    <row r="83" spans="1:9" x14ac:dyDescent="0.25">
      <c r="A83" s="53"/>
      <c r="B83" s="54"/>
      <c r="C83" s="54"/>
      <c r="D83" s="54"/>
      <c r="E83" s="54"/>
      <c r="F83" s="55"/>
      <c r="G83" s="23"/>
      <c r="H83" s="23"/>
      <c r="I83" s="89"/>
    </row>
    <row r="84" spans="1:9" x14ac:dyDescent="0.25">
      <c r="A84" s="53"/>
      <c r="B84" s="54"/>
      <c r="C84" s="54"/>
      <c r="D84" s="54"/>
      <c r="E84" s="54"/>
      <c r="F84" s="55"/>
      <c r="G84" s="23"/>
      <c r="H84" s="23"/>
      <c r="I84" s="89"/>
    </row>
    <row r="85" spans="1:9" x14ac:dyDescent="0.25">
      <c r="A85" s="49"/>
      <c r="B85" s="50"/>
      <c r="C85" s="50"/>
      <c r="D85" s="50"/>
      <c r="E85" s="50"/>
      <c r="F85" s="72" t="s">
        <v>21</v>
      </c>
      <c r="G85" s="73" t="s">
        <v>22</v>
      </c>
      <c r="H85" s="73"/>
      <c r="I85" s="74">
        <f>I64+I77+I59+I82</f>
        <v>838265.39</v>
      </c>
    </row>
    <row r="86" spans="1:9" x14ac:dyDescent="0.25">
      <c r="A86" s="53"/>
      <c r="B86" s="54"/>
      <c r="C86" s="54"/>
      <c r="D86" s="54"/>
      <c r="E86" s="54"/>
      <c r="F86" s="88"/>
      <c r="G86" s="23"/>
      <c r="H86" s="23"/>
      <c r="I86" s="89"/>
    </row>
    <row r="87" spans="1:9" x14ac:dyDescent="0.25">
      <c r="A87" s="77"/>
      <c r="B87" s="54"/>
      <c r="C87" s="54"/>
      <c r="D87" s="54"/>
      <c r="E87" s="54"/>
      <c r="F87" s="23"/>
      <c r="G87" s="23"/>
      <c r="H87" s="23"/>
      <c r="I87" s="56"/>
    </row>
    <row r="88" spans="1:9" x14ac:dyDescent="0.25">
      <c r="A88" s="77"/>
      <c r="B88" s="54"/>
      <c r="C88" s="54"/>
      <c r="D88" s="54"/>
      <c r="E88" s="54"/>
      <c r="F88" s="23"/>
      <c r="G88" s="23"/>
      <c r="H88" s="23"/>
      <c r="I88" s="56"/>
    </row>
    <row r="89" spans="1:9" x14ac:dyDescent="0.25">
      <c r="A89" s="39"/>
      <c r="B89" s="40"/>
      <c r="C89" s="40"/>
      <c r="D89" s="40"/>
      <c r="E89" s="40"/>
      <c r="F89" s="94" t="s">
        <v>39</v>
      </c>
      <c r="G89" s="42"/>
      <c r="H89" s="42"/>
      <c r="I89" s="76"/>
    </row>
    <row r="90" spans="1:9" x14ac:dyDescent="0.25">
      <c r="A90" s="95">
        <v>44174</v>
      </c>
      <c r="B90" s="96"/>
      <c r="C90" s="96">
        <v>3622</v>
      </c>
      <c r="D90" s="96" t="s">
        <v>40</v>
      </c>
      <c r="E90" s="96">
        <v>60</v>
      </c>
      <c r="F90" s="97"/>
      <c r="G90" s="97" t="s">
        <v>41</v>
      </c>
      <c r="H90" s="98" t="s">
        <v>42</v>
      </c>
      <c r="I90" s="99">
        <v>9982.7999999999993</v>
      </c>
    </row>
    <row r="91" spans="1:9" x14ac:dyDescent="0.25">
      <c r="A91" s="44"/>
      <c r="B91" s="46"/>
      <c r="C91" s="46"/>
      <c r="D91" s="46"/>
      <c r="E91" s="46"/>
      <c r="F91" s="33"/>
      <c r="G91" s="33"/>
      <c r="H91" s="33"/>
      <c r="I91" s="52">
        <f>SUM(I90:I90)</f>
        <v>9982.7999999999993</v>
      </c>
    </row>
    <row r="92" spans="1:9" x14ac:dyDescent="0.25">
      <c r="A92" s="83"/>
      <c r="B92" s="84"/>
      <c r="C92" s="84"/>
      <c r="D92" s="84"/>
      <c r="E92" s="84"/>
      <c r="F92" s="86"/>
      <c r="G92" s="86"/>
      <c r="H92" s="86"/>
      <c r="I92" s="56"/>
    </row>
    <row r="93" spans="1:9" x14ac:dyDescent="0.25">
      <c r="A93" s="83"/>
      <c r="B93" s="84"/>
      <c r="C93" s="84"/>
      <c r="D93" s="84"/>
      <c r="E93" s="84"/>
      <c r="F93" s="86"/>
      <c r="G93" s="86"/>
      <c r="H93" s="86"/>
      <c r="I93" s="56"/>
    </row>
    <row r="94" spans="1:9" x14ac:dyDescent="0.25">
      <c r="A94" s="100"/>
      <c r="B94" s="101"/>
      <c r="C94" s="101"/>
      <c r="D94" s="101"/>
      <c r="E94" s="101"/>
      <c r="F94" s="75" t="s">
        <v>44</v>
      </c>
      <c r="G94" s="94"/>
      <c r="H94" s="94"/>
      <c r="I94" s="76"/>
    </row>
    <row r="95" spans="1:9" x14ac:dyDescent="0.25">
      <c r="A95" s="44">
        <v>42794</v>
      </c>
      <c r="B95" s="46">
        <v>17353</v>
      </c>
      <c r="C95" s="46">
        <v>295</v>
      </c>
      <c r="D95" s="46"/>
      <c r="E95" s="46"/>
      <c r="F95" s="154" t="s">
        <v>45</v>
      </c>
      <c r="G95" s="33" t="s">
        <v>46</v>
      </c>
      <c r="H95" s="33" t="s">
        <v>30</v>
      </c>
      <c r="I95" s="48">
        <v>5634.5</v>
      </c>
    </row>
    <row r="96" spans="1:9" x14ac:dyDescent="0.25">
      <c r="A96" s="44">
        <v>42821</v>
      </c>
      <c r="B96" s="46">
        <v>17498</v>
      </c>
      <c r="C96" s="46">
        <v>298</v>
      </c>
      <c r="D96" s="46"/>
      <c r="E96" s="46"/>
      <c r="F96" s="47"/>
      <c r="G96" s="33" t="s">
        <v>46</v>
      </c>
      <c r="H96" s="33" t="s">
        <v>30</v>
      </c>
      <c r="I96" s="48">
        <v>5634.5</v>
      </c>
    </row>
    <row r="97" spans="1:9" x14ac:dyDescent="0.25">
      <c r="A97" s="44">
        <v>42879</v>
      </c>
      <c r="B97" s="46">
        <v>17796</v>
      </c>
      <c r="C97" s="46">
        <v>305</v>
      </c>
      <c r="D97" s="46"/>
      <c r="E97" s="46"/>
      <c r="F97" s="47"/>
      <c r="G97" s="33" t="s">
        <v>46</v>
      </c>
      <c r="H97" s="33" t="s">
        <v>30</v>
      </c>
      <c r="I97" s="48">
        <v>5634.5</v>
      </c>
    </row>
    <row r="98" spans="1:9" x14ac:dyDescent="0.25">
      <c r="A98" s="44">
        <v>42902</v>
      </c>
      <c r="B98" s="46">
        <v>17942</v>
      </c>
      <c r="C98" s="46">
        <v>308</v>
      </c>
      <c r="D98" s="46"/>
      <c r="E98" s="46"/>
      <c r="F98" s="47"/>
      <c r="G98" s="33" t="s">
        <v>46</v>
      </c>
      <c r="H98" s="33" t="s">
        <v>30</v>
      </c>
      <c r="I98" s="48">
        <v>5634.5</v>
      </c>
    </row>
    <row r="99" spans="1:9" x14ac:dyDescent="0.25">
      <c r="A99" s="44">
        <v>42940</v>
      </c>
      <c r="B99" s="46">
        <v>18162</v>
      </c>
      <c r="C99" s="46">
        <v>312</v>
      </c>
      <c r="D99" s="46"/>
      <c r="E99" s="46"/>
      <c r="F99" s="47"/>
      <c r="G99" s="33" t="s">
        <v>46</v>
      </c>
      <c r="H99" s="33" t="s">
        <v>30</v>
      </c>
      <c r="I99" s="48">
        <v>5634.5</v>
      </c>
    </row>
    <row r="100" spans="1:9" x14ac:dyDescent="0.25">
      <c r="A100" s="44">
        <v>42976</v>
      </c>
      <c r="B100" s="46">
        <v>18687</v>
      </c>
      <c r="C100" s="46">
        <v>318</v>
      </c>
      <c r="D100" s="46"/>
      <c r="E100" s="46"/>
      <c r="F100" s="47"/>
      <c r="G100" s="33" t="s">
        <v>46</v>
      </c>
      <c r="H100" s="33" t="s">
        <v>30</v>
      </c>
      <c r="I100" s="48">
        <v>5634.5</v>
      </c>
    </row>
    <row r="101" spans="1:9" x14ac:dyDescent="0.25">
      <c r="A101" s="44">
        <v>43069</v>
      </c>
      <c r="B101" s="46">
        <v>18991</v>
      </c>
      <c r="C101" s="46">
        <v>330</v>
      </c>
      <c r="D101" s="46"/>
      <c r="E101" s="46"/>
      <c r="F101" s="47"/>
      <c r="G101" s="33" t="s">
        <v>46</v>
      </c>
      <c r="H101" s="33" t="s">
        <v>30</v>
      </c>
      <c r="I101" s="48">
        <v>5634.5</v>
      </c>
    </row>
    <row r="102" spans="1:9" x14ac:dyDescent="0.25">
      <c r="A102" s="44">
        <v>43097</v>
      </c>
      <c r="B102" s="46">
        <v>19094</v>
      </c>
      <c r="C102" s="46">
        <v>333</v>
      </c>
      <c r="D102" s="46"/>
      <c r="E102" s="46"/>
      <c r="F102" s="47"/>
      <c r="G102" s="33" t="s">
        <v>46</v>
      </c>
      <c r="H102" s="33" t="s">
        <v>30</v>
      </c>
      <c r="I102" s="48">
        <v>5634.5</v>
      </c>
    </row>
    <row r="103" spans="1:9" x14ac:dyDescent="0.25">
      <c r="A103" s="44">
        <v>43130</v>
      </c>
      <c r="B103" s="46">
        <v>19300</v>
      </c>
      <c r="C103" s="46">
        <v>338</v>
      </c>
      <c r="D103" s="46"/>
      <c r="E103" s="46"/>
      <c r="F103" s="154"/>
      <c r="G103" s="33" t="s">
        <v>46</v>
      </c>
      <c r="H103" s="33" t="s">
        <v>30</v>
      </c>
      <c r="I103" s="48">
        <v>5634.5</v>
      </c>
    </row>
    <row r="104" spans="1:9" x14ac:dyDescent="0.25">
      <c r="A104" s="44">
        <v>43159</v>
      </c>
      <c r="B104" s="46">
        <v>19396</v>
      </c>
      <c r="C104" s="46">
        <v>341</v>
      </c>
      <c r="D104" s="46"/>
      <c r="E104" s="46"/>
      <c r="F104" s="154"/>
      <c r="G104" s="33" t="s">
        <v>46</v>
      </c>
      <c r="H104" s="33" t="s">
        <v>30</v>
      </c>
      <c r="I104" s="48">
        <v>5634.5</v>
      </c>
    </row>
    <row r="105" spans="1:9" x14ac:dyDescent="0.25">
      <c r="A105" s="44">
        <v>43187</v>
      </c>
      <c r="B105" s="46">
        <v>19662</v>
      </c>
      <c r="C105" s="46">
        <v>345</v>
      </c>
      <c r="D105" s="46"/>
      <c r="E105" s="46"/>
      <c r="F105" s="154"/>
      <c r="G105" s="33" t="s">
        <v>46</v>
      </c>
      <c r="H105" s="33" t="s">
        <v>30</v>
      </c>
      <c r="I105" s="48">
        <v>5634.5</v>
      </c>
    </row>
    <row r="106" spans="1:9" x14ac:dyDescent="0.25">
      <c r="A106" s="44"/>
      <c r="B106" s="46"/>
      <c r="C106" s="46"/>
      <c r="D106" s="46"/>
      <c r="E106" s="46"/>
      <c r="F106" s="47"/>
      <c r="G106" s="33"/>
      <c r="H106" s="33"/>
      <c r="I106" s="52">
        <f>SUM(I95:I105)</f>
        <v>61979.5</v>
      </c>
    </row>
    <row r="107" spans="1:9" x14ac:dyDescent="0.25">
      <c r="A107" s="83"/>
      <c r="B107" s="84"/>
      <c r="C107" s="84"/>
      <c r="D107" s="84"/>
      <c r="E107" s="84"/>
      <c r="F107" s="85"/>
      <c r="G107" s="86"/>
      <c r="H107" s="86"/>
      <c r="I107" s="56"/>
    </row>
    <row r="108" spans="1:9" x14ac:dyDescent="0.25">
      <c r="A108" s="83"/>
      <c r="B108" s="84"/>
      <c r="C108" s="84"/>
      <c r="D108" s="84"/>
      <c r="E108" s="84"/>
      <c r="F108" s="85"/>
      <c r="G108" s="86"/>
      <c r="H108" s="86"/>
      <c r="I108" s="56"/>
    </row>
    <row r="109" spans="1:9" x14ac:dyDescent="0.25">
      <c r="A109" s="49"/>
      <c r="B109" s="50"/>
      <c r="C109" s="50"/>
      <c r="D109" s="50"/>
      <c r="E109" s="50"/>
      <c r="F109" s="72" t="s">
        <v>21</v>
      </c>
      <c r="G109" s="73" t="s">
        <v>22</v>
      </c>
      <c r="H109" s="73"/>
      <c r="I109" s="74">
        <f>I91+I106</f>
        <v>71962.3</v>
      </c>
    </row>
    <row r="110" spans="1:9" x14ac:dyDescent="0.25">
      <c r="A110" s="53"/>
      <c r="B110" s="54"/>
      <c r="C110" s="54"/>
      <c r="D110" s="54"/>
      <c r="E110" s="54"/>
      <c r="F110" s="88"/>
      <c r="G110" s="23"/>
      <c r="H110" s="23"/>
      <c r="I110" s="89"/>
    </row>
    <row r="111" spans="1:9" x14ac:dyDescent="0.25">
      <c r="A111" s="53"/>
      <c r="B111" s="54"/>
      <c r="C111" s="54"/>
      <c r="D111" s="54"/>
      <c r="E111" s="54"/>
      <c r="F111" s="88"/>
      <c r="G111" s="23"/>
      <c r="H111" s="23"/>
      <c r="I111" s="89"/>
    </row>
    <row r="112" spans="1:9" x14ac:dyDescent="0.25">
      <c r="A112" s="53"/>
      <c r="B112" s="54"/>
      <c r="C112" s="54"/>
      <c r="D112" s="54"/>
      <c r="E112" s="54"/>
      <c r="F112" s="88"/>
      <c r="G112" s="23"/>
      <c r="H112" s="23"/>
      <c r="I112" s="89"/>
    </row>
    <row r="113" spans="1:9" x14ac:dyDescent="0.25">
      <c r="A113" s="100"/>
      <c r="B113" s="101"/>
      <c r="C113" s="114"/>
      <c r="D113" s="101"/>
      <c r="E113" s="101"/>
      <c r="F113" s="75" t="s">
        <v>77</v>
      </c>
      <c r="G113" s="94"/>
      <c r="H113" s="94"/>
      <c r="I113" s="76"/>
    </row>
    <row r="114" spans="1:9" x14ac:dyDescent="0.25">
      <c r="A114" s="62">
        <v>44691</v>
      </c>
      <c r="B114" s="63" t="s">
        <v>126</v>
      </c>
      <c r="C114" s="153" t="s">
        <v>127</v>
      </c>
      <c r="D114" s="63" t="s">
        <v>128</v>
      </c>
      <c r="E114" s="63">
        <v>30</v>
      </c>
      <c r="F114" s="110"/>
      <c r="G114" s="15" t="s">
        <v>129</v>
      </c>
      <c r="H114" s="15" t="s">
        <v>42</v>
      </c>
      <c r="I114" s="110">
        <v>13924</v>
      </c>
    </row>
    <row r="115" spans="1:9" x14ac:dyDescent="0.25">
      <c r="A115" s="62"/>
      <c r="B115" s="63"/>
      <c r="C115" s="63"/>
      <c r="D115" s="63"/>
      <c r="E115" s="63"/>
      <c r="F115" s="110"/>
      <c r="G115" s="15"/>
      <c r="H115" s="15"/>
      <c r="I115" s="111">
        <f>SUM(I114:I114)</f>
        <v>13924</v>
      </c>
    </row>
    <row r="116" spans="1:9" x14ac:dyDescent="0.25">
      <c r="A116" s="83"/>
      <c r="B116" s="84"/>
      <c r="C116" s="84"/>
      <c r="D116" s="84"/>
      <c r="E116" s="84"/>
      <c r="F116" s="103"/>
      <c r="G116" s="86"/>
      <c r="H116" s="86"/>
      <c r="I116" s="89"/>
    </row>
    <row r="117" spans="1:9" x14ac:dyDescent="0.25">
      <c r="A117" s="83"/>
      <c r="B117" s="84"/>
      <c r="C117" s="84"/>
      <c r="D117" s="84"/>
      <c r="E117" s="84"/>
      <c r="F117" s="103"/>
      <c r="G117" s="86"/>
      <c r="H117" s="86"/>
      <c r="I117" s="89"/>
    </row>
    <row r="118" spans="1:9" x14ac:dyDescent="0.25">
      <c r="A118" s="39"/>
      <c r="B118" s="40"/>
      <c r="C118" s="40"/>
      <c r="D118" s="40"/>
      <c r="E118" s="40"/>
      <c r="F118" s="90" t="s">
        <v>85</v>
      </c>
      <c r="G118" s="42"/>
      <c r="H118" s="42"/>
      <c r="I118" s="91"/>
    </row>
    <row r="119" spans="1:9" x14ac:dyDescent="0.25">
      <c r="A119" s="44">
        <v>44706</v>
      </c>
      <c r="B119" s="46" t="s">
        <v>130</v>
      </c>
      <c r="C119" s="46">
        <v>17579</v>
      </c>
      <c r="D119" s="46" t="s">
        <v>47</v>
      </c>
      <c r="E119" s="46">
        <v>60</v>
      </c>
      <c r="F119" s="104"/>
      <c r="G119" s="33" t="s">
        <v>131</v>
      </c>
      <c r="H119" s="33" t="s">
        <v>18</v>
      </c>
      <c r="I119" s="92">
        <v>42480</v>
      </c>
    </row>
    <row r="120" spans="1:9" x14ac:dyDescent="0.25">
      <c r="A120" s="44"/>
      <c r="B120" s="46" t="s">
        <v>51</v>
      </c>
      <c r="C120" s="46"/>
      <c r="D120" s="46"/>
      <c r="E120" s="46"/>
      <c r="F120" s="104"/>
      <c r="G120" s="33"/>
      <c r="H120" s="33"/>
      <c r="I120" s="87">
        <f>SUM(I119:I119)</f>
        <v>42480</v>
      </c>
    </row>
    <row r="121" spans="1:9" x14ac:dyDescent="0.25">
      <c r="A121" s="83"/>
      <c r="B121" s="84"/>
      <c r="C121" s="84"/>
      <c r="D121" s="84"/>
      <c r="E121" s="84"/>
      <c r="F121" s="105"/>
      <c r="G121" s="86"/>
      <c r="H121" s="86"/>
      <c r="I121" s="103"/>
    </row>
    <row r="122" spans="1:9" x14ac:dyDescent="0.25">
      <c r="A122" s="83"/>
      <c r="B122" s="84"/>
      <c r="C122" s="84"/>
      <c r="D122" s="84"/>
      <c r="E122" s="84"/>
      <c r="F122" s="105"/>
      <c r="G122" s="86"/>
      <c r="H122" s="86"/>
      <c r="I122" s="103"/>
    </row>
    <row r="123" spans="1:9" x14ac:dyDescent="0.25">
      <c r="A123" s="39" t="s">
        <v>51</v>
      </c>
      <c r="B123" s="40"/>
      <c r="C123" s="40"/>
      <c r="D123" s="40"/>
      <c r="E123" s="40"/>
      <c r="F123" s="41" t="s">
        <v>52</v>
      </c>
      <c r="G123" s="42"/>
      <c r="H123" s="42"/>
      <c r="I123" s="106"/>
    </row>
    <row r="124" spans="1:9" x14ac:dyDescent="0.25">
      <c r="A124" s="44">
        <v>43572</v>
      </c>
      <c r="B124" s="46">
        <v>20462</v>
      </c>
      <c r="C124" s="46">
        <v>76</v>
      </c>
      <c r="D124" s="46"/>
      <c r="E124" s="46"/>
      <c r="F124" s="154" t="s">
        <v>78</v>
      </c>
      <c r="G124" s="33" t="s">
        <v>53</v>
      </c>
      <c r="H124" s="33" t="s">
        <v>20</v>
      </c>
      <c r="I124" s="48">
        <v>90100</v>
      </c>
    </row>
    <row r="125" spans="1:9" x14ac:dyDescent="0.25">
      <c r="A125" s="44">
        <v>43609</v>
      </c>
      <c r="B125" s="46">
        <v>20516</v>
      </c>
      <c r="C125" s="46">
        <v>80</v>
      </c>
      <c r="D125" s="46"/>
      <c r="E125" s="46"/>
      <c r="F125" s="47"/>
      <c r="G125" s="33" t="s">
        <v>53</v>
      </c>
      <c r="H125" s="33" t="s">
        <v>20</v>
      </c>
      <c r="I125" s="48">
        <v>91800</v>
      </c>
    </row>
    <row r="126" spans="1:9" x14ac:dyDescent="0.25">
      <c r="A126" s="44">
        <v>43616</v>
      </c>
      <c r="B126" s="107" t="s">
        <v>54</v>
      </c>
      <c r="C126" s="46">
        <v>82</v>
      </c>
      <c r="D126" s="46"/>
      <c r="E126" s="46"/>
      <c r="F126" s="47"/>
      <c r="G126" s="33" t="s">
        <v>53</v>
      </c>
      <c r="H126" s="33" t="s">
        <v>20</v>
      </c>
      <c r="I126" s="48">
        <v>91900</v>
      </c>
    </row>
    <row r="127" spans="1:9" x14ac:dyDescent="0.25">
      <c r="A127" s="44">
        <v>43676</v>
      </c>
      <c r="B127" s="46" t="s">
        <v>55</v>
      </c>
      <c r="C127" s="46">
        <v>93</v>
      </c>
      <c r="D127" s="46"/>
      <c r="E127" s="46"/>
      <c r="F127" s="47"/>
      <c r="G127" s="33" t="s">
        <v>53</v>
      </c>
      <c r="H127" s="33" t="s">
        <v>20</v>
      </c>
      <c r="I127" s="48">
        <v>88450</v>
      </c>
    </row>
    <row r="128" spans="1:9" x14ac:dyDescent="0.25">
      <c r="A128" s="44">
        <v>43679</v>
      </c>
      <c r="B128" s="46">
        <v>20671</v>
      </c>
      <c r="C128" s="46">
        <v>97</v>
      </c>
      <c r="D128" s="46"/>
      <c r="E128" s="46"/>
      <c r="F128" s="47"/>
      <c r="G128" s="33" t="s">
        <v>53</v>
      </c>
      <c r="H128" s="33" t="s">
        <v>20</v>
      </c>
      <c r="I128" s="48">
        <v>88450</v>
      </c>
    </row>
    <row r="129" spans="1:9" x14ac:dyDescent="0.25">
      <c r="A129" s="44">
        <v>43685</v>
      </c>
      <c r="B129" s="46" t="s">
        <v>56</v>
      </c>
      <c r="C129" s="46">
        <v>98</v>
      </c>
      <c r="D129" s="46"/>
      <c r="E129" s="46"/>
      <c r="F129" s="47"/>
      <c r="G129" s="33" t="s">
        <v>53</v>
      </c>
      <c r="H129" s="33" t="s">
        <v>20</v>
      </c>
      <c r="I129" s="48">
        <v>89400</v>
      </c>
    </row>
    <row r="130" spans="1:9" x14ac:dyDescent="0.25">
      <c r="A130" s="44">
        <v>43698</v>
      </c>
      <c r="B130" s="46" t="s">
        <v>57</v>
      </c>
      <c r="C130" s="46">
        <v>100</v>
      </c>
      <c r="D130" s="46"/>
      <c r="E130" s="46"/>
      <c r="F130" s="47"/>
      <c r="G130" s="33" t="s">
        <v>53</v>
      </c>
      <c r="H130" s="33" t="s">
        <v>20</v>
      </c>
      <c r="I130" s="48">
        <v>87250</v>
      </c>
    </row>
    <row r="131" spans="1:9" x14ac:dyDescent="0.25">
      <c r="A131" s="44">
        <v>43725</v>
      </c>
      <c r="B131" s="46" t="s">
        <v>58</v>
      </c>
      <c r="C131" s="46">
        <v>107</v>
      </c>
      <c r="D131" s="46"/>
      <c r="E131" s="46"/>
      <c r="F131" s="47"/>
      <c r="G131" s="33" t="s">
        <v>53</v>
      </c>
      <c r="H131" s="33" t="s">
        <v>20</v>
      </c>
      <c r="I131" s="48">
        <v>88250</v>
      </c>
    </row>
    <row r="132" spans="1:9" x14ac:dyDescent="0.25">
      <c r="A132" s="44">
        <v>43774</v>
      </c>
      <c r="B132" s="46" t="s">
        <v>59</v>
      </c>
      <c r="C132" s="46">
        <v>114</v>
      </c>
      <c r="D132" s="46"/>
      <c r="E132" s="46"/>
      <c r="F132" s="47"/>
      <c r="G132" s="33" t="s">
        <v>53</v>
      </c>
      <c r="H132" s="33" t="s">
        <v>20</v>
      </c>
      <c r="I132" s="48">
        <v>91400</v>
      </c>
    </row>
    <row r="133" spans="1:9" x14ac:dyDescent="0.25">
      <c r="A133" s="44"/>
      <c r="B133" s="46"/>
      <c r="C133" s="46"/>
      <c r="D133" s="46"/>
      <c r="E133" s="46"/>
      <c r="F133" s="47"/>
      <c r="G133" s="33"/>
      <c r="H133" s="33"/>
      <c r="I133" s="52">
        <f>SUM(I124:I132)</f>
        <v>807000</v>
      </c>
    </row>
    <row r="134" spans="1:9" x14ac:dyDescent="0.25">
      <c r="A134" s="83"/>
      <c r="B134" s="84"/>
      <c r="C134" s="84"/>
      <c r="D134" s="84"/>
      <c r="E134" s="84"/>
      <c r="F134" s="105"/>
      <c r="G134" s="86"/>
      <c r="H134" s="86"/>
      <c r="I134" s="89"/>
    </row>
    <row r="135" spans="1:9" x14ac:dyDescent="0.25">
      <c r="A135" s="83"/>
      <c r="B135" s="84"/>
      <c r="C135" s="84"/>
      <c r="D135" s="84"/>
      <c r="E135" s="84"/>
      <c r="F135" s="105"/>
      <c r="G135" s="86"/>
      <c r="H135" s="86"/>
      <c r="I135" s="89"/>
    </row>
    <row r="136" spans="1:9" x14ac:dyDescent="0.25">
      <c r="A136" s="26"/>
      <c r="B136" s="27"/>
      <c r="C136" s="27"/>
      <c r="D136" s="27"/>
      <c r="E136" s="27"/>
      <c r="F136" s="70" t="s">
        <v>48</v>
      </c>
      <c r="G136" s="78"/>
      <c r="H136" s="78"/>
      <c r="I136" s="108"/>
    </row>
    <row r="137" spans="1:9" x14ac:dyDescent="0.25">
      <c r="A137" s="62">
        <v>44655</v>
      </c>
      <c r="B137" s="63"/>
      <c r="C137" s="63">
        <v>385</v>
      </c>
      <c r="D137" s="63" t="s">
        <v>83</v>
      </c>
      <c r="E137" s="63">
        <v>60</v>
      </c>
      <c r="F137" s="109"/>
      <c r="G137" s="15" t="s">
        <v>49</v>
      </c>
      <c r="H137" s="86" t="s">
        <v>50</v>
      </c>
      <c r="I137" s="110">
        <v>5750</v>
      </c>
    </row>
    <row r="138" spans="1:9" x14ac:dyDescent="0.25">
      <c r="A138" s="62"/>
      <c r="B138" s="63"/>
      <c r="C138" s="63"/>
      <c r="D138" s="63"/>
      <c r="E138" s="63"/>
      <c r="F138" s="109"/>
      <c r="G138" s="15"/>
      <c r="H138" s="15"/>
      <c r="I138" s="111">
        <f>SUM(I137:I137)</f>
        <v>5750</v>
      </c>
    </row>
    <row r="139" spans="1:9" x14ac:dyDescent="0.25">
      <c r="A139" s="83"/>
      <c r="B139" s="84"/>
      <c r="C139" s="84"/>
      <c r="D139" s="84"/>
      <c r="E139" s="84"/>
      <c r="F139" s="105"/>
      <c r="G139" s="86"/>
      <c r="H139" s="86"/>
      <c r="I139" s="89"/>
    </row>
    <row r="140" spans="1:9" x14ac:dyDescent="0.25">
      <c r="A140" s="83"/>
      <c r="B140" s="84"/>
      <c r="C140" s="84"/>
      <c r="D140" s="84"/>
      <c r="E140" s="84"/>
      <c r="F140" s="105"/>
      <c r="G140" s="86"/>
      <c r="H140" s="86"/>
      <c r="I140" s="89"/>
    </row>
    <row r="141" spans="1:9" x14ac:dyDescent="0.25">
      <c r="A141" s="44"/>
      <c r="B141" s="46"/>
      <c r="C141" s="46"/>
      <c r="D141" s="46"/>
      <c r="E141" s="46"/>
      <c r="F141" s="72" t="s">
        <v>21</v>
      </c>
      <c r="G141" s="73" t="s">
        <v>22</v>
      </c>
      <c r="H141" s="73"/>
      <c r="I141" s="74">
        <f>I120+I133+I115+I138</f>
        <v>869154</v>
      </c>
    </row>
    <row r="142" spans="1:9" x14ac:dyDescent="0.25">
      <c r="A142" s="83"/>
      <c r="B142" s="84"/>
      <c r="C142" s="84"/>
      <c r="D142" s="84"/>
      <c r="E142" s="84"/>
      <c r="F142" s="105"/>
      <c r="G142" s="86"/>
      <c r="H142" s="86"/>
      <c r="I142" s="89"/>
    </row>
    <row r="143" spans="1:9" x14ac:dyDescent="0.25">
      <c r="A143" s="53"/>
      <c r="B143" s="54"/>
      <c r="C143" s="54"/>
      <c r="D143" s="54"/>
      <c r="E143" s="54"/>
      <c r="F143" s="88"/>
      <c r="G143" s="23"/>
      <c r="H143" s="23"/>
      <c r="I143" s="89"/>
    </row>
    <row r="144" spans="1:9" x14ac:dyDescent="0.25">
      <c r="A144" s="53"/>
      <c r="B144" s="54"/>
      <c r="C144" s="54"/>
      <c r="D144" s="54"/>
      <c r="E144" s="54"/>
      <c r="F144" s="88"/>
      <c r="G144" s="23"/>
      <c r="H144" s="23"/>
      <c r="I144" s="89"/>
    </row>
    <row r="145" spans="1:9" x14ac:dyDescent="0.25">
      <c r="A145" s="57"/>
      <c r="B145" s="58"/>
      <c r="C145" s="58"/>
      <c r="D145" s="58"/>
      <c r="E145" s="58"/>
      <c r="F145" s="139" t="s">
        <v>60</v>
      </c>
      <c r="G145" s="60"/>
      <c r="H145" s="60"/>
      <c r="I145" s="140"/>
    </row>
    <row r="146" spans="1:9" x14ac:dyDescent="0.25">
      <c r="A146" s="62">
        <v>44701</v>
      </c>
      <c r="B146" s="63" t="s">
        <v>132</v>
      </c>
      <c r="C146" s="63">
        <v>6034</v>
      </c>
      <c r="D146" s="63" t="s">
        <v>133</v>
      </c>
      <c r="E146" s="63">
        <v>15</v>
      </c>
      <c r="F146" s="145"/>
      <c r="G146" s="15" t="s">
        <v>134</v>
      </c>
      <c r="H146" s="15" t="s">
        <v>23</v>
      </c>
      <c r="I146" s="110">
        <v>7599.96</v>
      </c>
    </row>
    <row r="147" spans="1:9" x14ac:dyDescent="0.25">
      <c r="A147" s="62">
        <v>44707</v>
      </c>
      <c r="B147" s="63" t="s">
        <v>135</v>
      </c>
      <c r="C147" s="63">
        <v>6039</v>
      </c>
      <c r="D147" s="63" t="s">
        <v>82</v>
      </c>
      <c r="E147" s="63">
        <v>15</v>
      </c>
      <c r="F147" s="145"/>
      <c r="G147" s="15" t="s">
        <v>136</v>
      </c>
      <c r="H147" s="15" t="s">
        <v>61</v>
      </c>
      <c r="I147" s="110">
        <v>55571.49</v>
      </c>
    </row>
    <row r="148" spans="1:9" x14ac:dyDescent="0.25">
      <c r="A148" s="62"/>
      <c r="B148" s="63"/>
      <c r="C148" s="63"/>
      <c r="D148" s="63"/>
      <c r="E148" s="63"/>
      <c r="F148" s="109"/>
      <c r="G148" s="15"/>
      <c r="H148" s="15"/>
      <c r="I148" s="111">
        <f>SUM(I146:I147)</f>
        <v>63171.45</v>
      </c>
    </row>
    <row r="149" spans="1:9" x14ac:dyDescent="0.25">
      <c r="A149" s="53"/>
      <c r="B149" s="54"/>
      <c r="C149" s="54"/>
      <c r="D149" s="54"/>
      <c r="E149" s="54"/>
      <c r="F149" s="102"/>
      <c r="G149" s="23"/>
      <c r="H149" s="23"/>
      <c r="I149" s="89"/>
    </row>
    <row r="150" spans="1:9" x14ac:dyDescent="0.25">
      <c r="A150" s="53"/>
      <c r="B150" s="54"/>
      <c r="C150" s="54"/>
      <c r="D150" s="54"/>
      <c r="E150" s="54"/>
      <c r="F150" s="102"/>
      <c r="G150" s="23"/>
      <c r="H150" s="23"/>
      <c r="I150" s="89"/>
    </row>
    <row r="151" spans="1:9" x14ac:dyDescent="0.25">
      <c r="A151" s="57"/>
      <c r="B151" s="58"/>
      <c r="C151" s="58"/>
      <c r="D151" s="58"/>
      <c r="E151" s="58"/>
      <c r="F151" s="59" t="s">
        <v>137</v>
      </c>
      <c r="G151" s="139"/>
      <c r="H151" s="60"/>
      <c r="I151" s="140"/>
    </row>
    <row r="152" spans="1:9" x14ac:dyDescent="0.25">
      <c r="A152" s="62">
        <v>44691</v>
      </c>
      <c r="B152" s="63" t="s">
        <v>138</v>
      </c>
      <c r="C152" s="63">
        <v>660</v>
      </c>
      <c r="D152" s="63" t="s">
        <v>139</v>
      </c>
      <c r="E152" s="63">
        <v>90</v>
      </c>
      <c r="F152" s="71"/>
      <c r="G152" s="109" t="s">
        <v>140</v>
      </c>
      <c r="H152" s="15" t="s">
        <v>141</v>
      </c>
      <c r="I152" s="110">
        <v>5310</v>
      </c>
    </row>
    <row r="153" spans="1:9" x14ac:dyDescent="0.25">
      <c r="A153" s="62"/>
      <c r="B153" s="112"/>
      <c r="C153" s="63"/>
      <c r="D153" s="63"/>
      <c r="E153" s="63"/>
      <c r="F153" s="113"/>
      <c r="G153" s="15"/>
      <c r="H153" s="15"/>
      <c r="I153" s="111">
        <f>SUM(I152:I152)</f>
        <v>5310</v>
      </c>
    </row>
    <row r="154" spans="1:9" x14ac:dyDescent="0.25">
      <c r="A154" s="53"/>
      <c r="B154" s="54"/>
      <c r="C154" s="54"/>
      <c r="D154" s="54"/>
      <c r="E154" s="54"/>
      <c r="F154" s="102"/>
      <c r="G154" s="23"/>
      <c r="H154" s="23"/>
      <c r="I154" s="89"/>
    </row>
    <row r="155" spans="1:9" x14ac:dyDescent="0.25">
      <c r="A155" s="53"/>
      <c r="B155" s="54"/>
      <c r="C155" s="54"/>
      <c r="D155" s="54"/>
      <c r="E155" s="54"/>
      <c r="F155" s="102"/>
      <c r="G155" s="23"/>
      <c r="H155" s="23"/>
      <c r="I155" s="89"/>
    </row>
    <row r="156" spans="1:9" x14ac:dyDescent="0.25">
      <c r="A156" s="39"/>
      <c r="B156" s="40"/>
      <c r="C156" s="40"/>
      <c r="D156" s="40"/>
      <c r="E156" s="40"/>
      <c r="F156" s="75" t="s">
        <v>64</v>
      </c>
      <c r="G156" s="42"/>
      <c r="H156" s="42"/>
      <c r="I156" s="91"/>
    </row>
    <row r="157" spans="1:9" x14ac:dyDescent="0.25">
      <c r="A157" s="44">
        <v>44706</v>
      </c>
      <c r="B157" s="46" t="s">
        <v>142</v>
      </c>
      <c r="C157" s="46">
        <v>5470137404</v>
      </c>
      <c r="D157" s="46" t="s">
        <v>143</v>
      </c>
      <c r="E157" s="46">
        <v>21</v>
      </c>
      <c r="F157" s="47"/>
      <c r="G157" s="33" t="s">
        <v>65</v>
      </c>
      <c r="H157" s="33" t="s">
        <v>66</v>
      </c>
      <c r="I157" s="92">
        <v>104000</v>
      </c>
    </row>
    <row r="158" spans="1:9" x14ac:dyDescent="0.25">
      <c r="A158" s="44"/>
      <c r="B158" s="46"/>
      <c r="C158" s="46"/>
      <c r="D158" s="46"/>
      <c r="E158" s="46"/>
      <c r="F158" s="47"/>
      <c r="G158" s="47"/>
      <c r="H158" s="47"/>
      <c r="I158" s="52">
        <f>SUM(I157:I157)</f>
        <v>104000</v>
      </c>
    </row>
    <row r="159" spans="1:9" x14ac:dyDescent="0.25">
      <c r="A159" s="83"/>
      <c r="B159" s="84"/>
      <c r="C159" s="84"/>
      <c r="D159" s="84"/>
      <c r="E159" s="84"/>
      <c r="F159" s="85"/>
      <c r="G159" s="85"/>
      <c r="H159" s="85"/>
      <c r="I159" s="56"/>
    </row>
    <row r="160" spans="1:9" x14ac:dyDescent="0.25">
      <c r="A160" s="83"/>
      <c r="B160" s="84"/>
      <c r="C160" s="84"/>
      <c r="D160" s="84"/>
      <c r="E160" s="84"/>
      <c r="F160" s="85"/>
      <c r="G160" s="85"/>
      <c r="H160" s="85"/>
      <c r="I160" s="56"/>
    </row>
    <row r="161" spans="1:9" x14ac:dyDescent="0.25">
      <c r="A161" s="49"/>
      <c r="B161" s="46"/>
      <c r="C161" s="46"/>
      <c r="D161" s="46"/>
      <c r="E161" s="46"/>
      <c r="F161" s="72" t="s">
        <v>21</v>
      </c>
      <c r="G161" s="73" t="s">
        <v>67</v>
      </c>
      <c r="H161" s="73"/>
      <c r="I161" s="74">
        <f>I148+I153+I158</f>
        <v>172481.45</v>
      </c>
    </row>
    <row r="162" spans="1:9" x14ac:dyDescent="0.25">
      <c r="A162" s="53"/>
      <c r="B162" s="84"/>
      <c r="C162" s="84"/>
      <c r="D162" s="84"/>
      <c r="E162" s="84"/>
      <c r="F162" s="88"/>
      <c r="G162" s="23"/>
      <c r="H162" s="23"/>
      <c r="I162" s="89"/>
    </row>
    <row r="163" spans="1:9" x14ac:dyDescent="0.25">
      <c r="A163" s="53"/>
      <c r="B163" s="84"/>
      <c r="C163" s="84"/>
      <c r="D163" s="84"/>
      <c r="E163" s="84"/>
      <c r="F163" s="88"/>
      <c r="G163" s="23"/>
      <c r="H163" s="23"/>
      <c r="I163" s="89"/>
    </row>
    <row r="164" spans="1:9" ht="15.75" thickBot="1" x14ac:dyDescent="0.3">
      <c r="A164" s="53"/>
      <c r="B164" s="84"/>
      <c r="C164" s="84"/>
      <c r="D164" s="84"/>
      <c r="E164" s="84"/>
      <c r="F164" s="88"/>
      <c r="G164" s="23"/>
      <c r="H164" s="23"/>
      <c r="I164" s="89"/>
    </row>
    <row r="165" spans="1:9" ht="15.75" thickBot="1" x14ac:dyDescent="0.3">
      <c r="A165" s="116"/>
      <c r="B165" s="117"/>
      <c r="C165" s="118"/>
      <c r="D165" s="118"/>
      <c r="E165" s="118"/>
      <c r="F165" s="119" t="s">
        <v>68</v>
      </c>
      <c r="G165" s="120" t="s">
        <v>22</v>
      </c>
      <c r="H165" s="121"/>
      <c r="I165" s="122">
        <f>I51+I85+I109+I141+I161</f>
        <v>2211925.7400000002</v>
      </c>
    </row>
    <row r="166" spans="1:9" x14ac:dyDescent="0.25">
      <c r="A166" s="123"/>
      <c r="B166" s="84"/>
      <c r="C166" s="84"/>
      <c r="D166" s="84"/>
      <c r="E166" s="84"/>
      <c r="F166" s="124"/>
      <c r="G166" s="102"/>
      <c r="H166" s="102"/>
      <c r="I166" s="56"/>
    </row>
    <row r="167" spans="1:9" x14ac:dyDescent="0.25">
      <c r="A167" s="123" t="s">
        <v>144</v>
      </c>
      <c r="B167" s="84"/>
      <c r="C167" s="84"/>
      <c r="D167" s="84"/>
      <c r="E167" s="84"/>
      <c r="F167" s="124" t="s">
        <v>51</v>
      </c>
      <c r="G167" s="102"/>
      <c r="H167" s="102"/>
      <c r="I167" s="56"/>
    </row>
    <row r="168" spans="1:9" x14ac:dyDescent="0.25">
      <c r="A168" s="123"/>
      <c r="B168" s="84"/>
      <c r="C168" s="84"/>
      <c r="D168" s="84"/>
      <c r="E168" s="84"/>
      <c r="F168" s="124"/>
      <c r="G168" s="102"/>
      <c r="H168" s="102"/>
      <c r="I168" s="56"/>
    </row>
    <row r="169" spans="1:9" x14ac:dyDescent="0.25">
      <c r="A169" s="123"/>
      <c r="B169" s="84"/>
      <c r="C169" s="84"/>
      <c r="D169" s="84"/>
      <c r="E169" s="84"/>
      <c r="F169" s="124"/>
      <c r="G169" s="102"/>
      <c r="H169" s="102"/>
      <c r="I169" s="56"/>
    </row>
    <row r="170" spans="1:9" x14ac:dyDescent="0.25">
      <c r="A170" s="123"/>
      <c r="B170" s="84"/>
      <c r="C170" s="84"/>
      <c r="D170" s="84"/>
      <c r="E170" s="84"/>
      <c r="F170" s="124"/>
      <c r="G170" s="102"/>
      <c r="H170" s="102"/>
      <c r="I170" s="56"/>
    </row>
    <row r="171" spans="1:9" x14ac:dyDescent="0.25">
      <c r="A171" s="123"/>
      <c r="B171" s="84"/>
      <c r="C171" s="84"/>
      <c r="D171" s="84"/>
      <c r="E171" s="84"/>
      <c r="F171" s="124"/>
      <c r="G171" s="102"/>
      <c r="H171" s="102"/>
      <c r="I171" s="56"/>
    </row>
    <row r="172" spans="1:9" x14ac:dyDescent="0.25">
      <c r="A172" s="123"/>
      <c r="B172" s="84"/>
      <c r="C172" s="84"/>
      <c r="D172" s="84"/>
      <c r="E172" s="84"/>
      <c r="F172" s="124"/>
      <c r="G172" s="102"/>
      <c r="H172" s="102"/>
      <c r="I172" s="56"/>
    </row>
    <row r="173" spans="1:9" x14ac:dyDescent="0.25">
      <c r="A173" s="123"/>
      <c r="B173" s="84"/>
      <c r="C173" s="84"/>
      <c r="D173" s="84"/>
      <c r="E173" s="84"/>
      <c r="F173" s="124"/>
      <c r="G173" s="102"/>
      <c r="H173" s="102"/>
      <c r="I173" s="56"/>
    </row>
    <row r="174" spans="1:9" x14ac:dyDescent="0.25">
      <c r="A174" s="198" t="s">
        <v>145</v>
      </c>
      <c r="B174" s="198"/>
      <c r="C174" s="198"/>
      <c r="D174" s="198"/>
      <c r="E174" s="198"/>
      <c r="F174" s="198"/>
      <c r="G174" s="198"/>
      <c r="H174" s="198"/>
      <c r="I174" s="198"/>
    </row>
    <row r="175" spans="1:9" ht="15.75" thickBot="1" x14ac:dyDescent="0.3">
      <c r="A175" s="123"/>
      <c r="B175" s="84"/>
      <c r="C175" s="84"/>
      <c r="D175" s="84"/>
      <c r="E175" s="84"/>
      <c r="F175" s="124"/>
      <c r="G175" s="102"/>
      <c r="H175" s="102"/>
      <c r="I175" s="56"/>
    </row>
    <row r="176" spans="1:9" ht="15.75" thickBot="1" x14ac:dyDescent="0.3">
      <c r="A176" s="160" t="s">
        <v>146</v>
      </c>
      <c r="B176" s="161"/>
      <c r="C176" s="162"/>
      <c r="D176" s="163" t="s">
        <v>147</v>
      </c>
      <c r="E176" s="161"/>
      <c r="F176" s="164"/>
      <c r="G176" s="165"/>
      <c r="H176" s="165"/>
      <c r="I176" s="166" t="s">
        <v>148</v>
      </c>
    </row>
    <row r="177" spans="1:9" x14ac:dyDescent="0.25">
      <c r="A177" s="167" t="s">
        <v>149</v>
      </c>
      <c r="B177" s="168"/>
      <c r="C177" s="169"/>
      <c r="D177" s="170" t="s">
        <v>150</v>
      </c>
      <c r="E177" s="171"/>
      <c r="F177" s="172"/>
      <c r="G177" s="173"/>
      <c r="H177" s="174"/>
      <c r="I177" s="175">
        <v>17097.61</v>
      </c>
    </row>
    <row r="178" spans="1:9" x14ac:dyDescent="0.25">
      <c r="A178" s="176" t="s">
        <v>31</v>
      </c>
      <c r="B178" s="177"/>
      <c r="C178" s="178"/>
      <c r="D178" s="179" t="s">
        <v>151</v>
      </c>
      <c r="E178" s="180"/>
      <c r="F178" s="181"/>
      <c r="G178" s="182"/>
      <c r="H178" s="183"/>
      <c r="I178" s="184">
        <v>668912.38</v>
      </c>
    </row>
    <row r="179" spans="1:9" x14ac:dyDescent="0.25">
      <c r="A179" s="176" t="s">
        <v>152</v>
      </c>
      <c r="B179" s="177"/>
      <c r="C179" s="178"/>
      <c r="D179" s="179" t="s">
        <v>153</v>
      </c>
      <c r="E179" s="180"/>
      <c r="F179" s="181"/>
      <c r="G179" s="182"/>
      <c r="H179" s="183"/>
      <c r="I179" s="184">
        <v>61979.5</v>
      </c>
    </row>
    <row r="180" spans="1:9" ht="15.75" thickBot="1" x14ac:dyDescent="0.3">
      <c r="A180" s="185" t="s">
        <v>154</v>
      </c>
      <c r="B180" s="54"/>
      <c r="C180" s="186"/>
      <c r="D180" s="187" t="s">
        <v>155</v>
      </c>
      <c r="E180" s="84"/>
      <c r="F180" s="124"/>
      <c r="G180" s="188"/>
      <c r="H180" s="102"/>
      <c r="I180" s="189">
        <v>807000</v>
      </c>
    </row>
    <row r="181" spans="1:9" ht="15.75" thickBot="1" x14ac:dyDescent="0.3">
      <c r="A181" s="160" t="s">
        <v>156</v>
      </c>
      <c r="B181" s="161"/>
      <c r="C181" s="161"/>
      <c r="D181" s="161"/>
      <c r="E181" s="161"/>
      <c r="F181" s="164"/>
      <c r="G181" s="190"/>
      <c r="H181" s="165"/>
      <c r="I181" s="191">
        <f>SUM(I177:I180)</f>
        <v>1554989.49</v>
      </c>
    </row>
    <row r="182" spans="1:9" x14ac:dyDescent="0.25">
      <c r="A182" s="123"/>
      <c r="B182" s="84"/>
      <c r="C182" s="84"/>
      <c r="D182" s="84"/>
      <c r="E182" s="84"/>
      <c r="F182" s="124"/>
      <c r="G182" s="102"/>
      <c r="H182" s="102"/>
      <c r="I182" s="56"/>
    </row>
    <row r="183" spans="1:9" x14ac:dyDescent="0.25">
      <c r="A183" s="123"/>
      <c r="B183" s="84"/>
      <c r="C183" s="84"/>
      <c r="D183" s="84"/>
      <c r="E183" s="84"/>
      <c r="F183" s="124"/>
      <c r="G183" s="102"/>
      <c r="H183" s="102"/>
      <c r="I183" s="56"/>
    </row>
    <row r="184" spans="1:9" x14ac:dyDescent="0.25">
      <c r="A184" s="123"/>
      <c r="B184" s="84"/>
      <c r="C184" s="84"/>
      <c r="D184" s="84"/>
      <c r="E184" s="84"/>
      <c r="F184" s="124"/>
      <c r="G184" s="102"/>
      <c r="H184" s="102"/>
      <c r="I184" s="56"/>
    </row>
    <row r="185" spans="1:9" ht="15.75" thickBot="1" x14ac:dyDescent="0.3">
      <c r="A185" s="123"/>
      <c r="B185" s="84"/>
      <c r="C185" s="84"/>
      <c r="D185" s="84"/>
      <c r="E185" s="84"/>
      <c r="F185" s="124"/>
      <c r="G185" s="102"/>
      <c r="H185" s="102"/>
      <c r="I185" s="56"/>
    </row>
    <row r="186" spans="1:9" ht="15.75" thickBot="1" x14ac:dyDescent="0.3">
      <c r="A186" s="192" t="s">
        <v>157</v>
      </c>
      <c r="B186" s="117"/>
      <c r="C186" s="118"/>
      <c r="D186" s="118"/>
      <c r="E186" s="118"/>
      <c r="F186" s="119" t="s">
        <v>68</v>
      </c>
      <c r="G186" s="120" t="s">
        <v>22</v>
      </c>
      <c r="H186" s="121"/>
      <c r="I186" s="122">
        <f>I165-I181</f>
        <v>656936.25000000023</v>
      </c>
    </row>
    <row r="187" spans="1:9" x14ac:dyDescent="0.25">
      <c r="A187" s="123"/>
      <c r="B187" s="84"/>
      <c r="C187" s="84"/>
      <c r="D187" s="84"/>
      <c r="E187" s="84"/>
      <c r="F187" s="124"/>
      <c r="G187" s="102"/>
      <c r="H187" s="102"/>
      <c r="I187" s="56"/>
    </row>
    <row r="188" spans="1:9" x14ac:dyDescent="0.25">
      <c r="A188" s="123"/>
      <c r="B188" s="84"/>
      <c r="C188" s="84"/>
      <c r="D188" s="84"/>
      <c r="E188" s="84"/>
      <c r="F188" s="124"/>
      <c r="G188" s="102"/>
      <c r="H188" s="102"/>
      <c r="I188" s="56"/>
    </row>
    <row r="189" spans="1:9" x14ac:dyDescent="0.25">
      <c r="A189" s="123"/>
      <c r="B189" s="84"/>
      <c r="C189" s="84"/>
      <c r="D189" s="84"/>
      <c r="E189" s="84"/>
      <c r="F189" s="124"/>
      <c r="G189" s="102"/>
      <c r="H189" s="102"/>
      <c r="I189" s="56"/>
    </row>
    <row r="190" spans="1:9" x14ac:dyDescent="0.25">
      <c r="A190" s="123"/>
      <c r="B190" s="84"/>
      <c r="C190" s="84"/>
      <c r="D190" s="84"/>
      <c r="E190" s="84"/>
      <c r="F190" s="124"/>
      <c r="G190" s="102"/>
      <c r="H190" s="102"/>
      <c r="I190" s="56"/>
    </row>
    <row r="191" spans="1:9" x14ac:dyDescent="0.25">
      <c r="A191" s="123"/>
      <c r="B191" s="84"/>
      <c r="C191" s="84"/>
      <c r="D191" s="84"/>
      <c r="E191" s="84"/>
      <c r="F191" s="124"/>
      <c r="G191" s="102"/>
      <c r="H191" s="102"/>
      <c r="I191" s="56"/>
    </row>
    <row r="192" spans="1:9" x14ac:dyDescent="0.25">
      <c r="A192" s="199" t="s">
        <v>69</v>
      </c>
      <c r="B192" s="199"/>
      <c r="C192" s="199"/>
      <c r="D192" s="83"/>
      <c r="E192" s="83"/>
      <c r="F192" s="125"/>
      <c r="G192" s="155" t="s">
        <v>70</v>
      </c>
      <c r="H192" s="86"/>
      <c r="I192" s="86"/>
    </row>
    <row r="193" spans="1:9" x14ac:dyDescent="0.25">
      <c r="A193" s="193" t="s">
        <v>71</v>
      </c>
      <c r="B193" s="193"/>
      <c r="C193" s="193"/>
      <c r="D193" s="156"/>
      <c r="E193" s="156"/>
      <c r="F193" s="125"/>
      <c r="G193" s="157" t="s">
        <v>72</v>
      </c>
      <c r="H193" s="144"/>
      <c r="I193" s="144"/>
    </row>
    <row r="194" spans="1:9" x14ac:dyDescent="0.25">
      <c r="A194" s="126"/>
      <c r="B194" s="84"/>
      <c r="C194" s="127"/>
      <c r="D194" s="127"/>
      <c r="E194" s="127"/>
      <c r="F194" s="105"/>
      <c r="G194" s="128"/>
      <c r="H194" s="128"/>
      <c r="I194" s="105"/>
    </row>
    <row r="195" spans="1:9" x14ac:dyDescent="0.25">
      <c r="A195" s="129"/>
      <c r="B195" s="84"/>
      <c r="C195" s="105"/>
      <c r="D195" s="195" t="s">
        <v>73</v>
      </c>
      <c r="E195" s="195"/>
      <c r="F195" s="195"/>
      <c r="G195" s="146"/>
      <c r="H195" s="128"/>
      <c r="I195" s="105"/>
    </row>
    <row r="196" spans="1:9" x14ac:dyDescent="0.25">
      <c r="A196" s="129"/>
      <c r="B196" s="84"/>
      <c r="C196" s="127"/>
      <c r="D196" s="194" t="s">
        <v>74</v>
      </c>
      <c r="E196" s="194"/>
      <c r="F196" s="194"/>
      <c r="G196" s="144"/>
      <c r="H196" s="105"/>
      <c r="I196" s="105"/>
    </row>
    <row r="197" spans="1:9" x14ac:dyDescent="0.25">
      <c r="A197" s="130"/>
      <c r="B197" s="131"/>
      <c r="C197" s="132"/>
      <c r="D197" s="132"/>
      <c r="E197" s="132"/>
      <c r="F197" s="133"/>
      <c r="G197" s="133"/>
      <c r="H197" s="133"/>
      <c r="I197" s="133"/>
    </row>
    <row r="198" spans="1:9" x14ac:dyDescent="0.25">
      <c r="A198" s="130"/>
      <c r="B198" s="131"/>
      <c r="C198" s="132"/>
      <c r="D198" s="132"/>
      <c r="E198" s="132"/>
      <c r="F198" s="133"/>
      <c r="G198" s="133"/>
      <c r="H198" s="133"/>
      <c r="I198" s="133"/>
    </row>
    <row r="199" spans="1:9" x14ac:dyDescent="0.25">
      <c r="A199" s="130"/>
      <c r="B199" s="131"/>
      <c r="C199" s="132"/>
      <c r="D199" s="132"/>
      <c r="E199" s="132"/>
      <c r="F199" s="133"/>
      <c r="G199" s="133"/>
      <c r="H199" s="133"/>
      <c r="I199" s="133"/>
    </row>
  </sheetData>
  <mergeCells count="7">
    <mergeCell ref="A193:C193"/>
    <mergeCell ref="D196:F196"/>
    <mergeCell ref="D195:F195"/>
    <mergeCell ref="A5:I5"/>
    <mergeCell ref="A6:I6"/>
    <mergeCell ref="A174:I174"/>
    <mergeCell ref="A192:C192"/>
  </mergeCells>
  <pageMargins left="0.70866141732283472" right="0.70866141732283472" top="0.74803149606299213" bottom="0.74803149606299213" header="0.31496062992125984" footer="0.31496062992125984"/>
  <pageSetup scale="80" orientation="landscape" horizontalDpi="1200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2022-06-01T14:57:43Z</cp:lastPrinted>
  <dcterms:created xsi:type="dcterms:W3CDTF">2022-02-10T15:13:35Z</dcterms:created>
  <dcterms:modified xsi:type="dcterms:W3CDTF">2022-06-01T19:11:18Z</dcterms:modified>
</cp:coreProperties>
</file>