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Diciembre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6" i="1" l="1"/>
  <c r="J337" i="1"/>
  <c r="J327" i="1"/>
  <c r="J320" i="1"/>
  <c r="J315" i="1"/>
  <c r="J310" i="1"/>
  <c r="J305" i="1"/>
  <c r="J340" i="1" s="1"/>
  <c r="J298" i="1"/>
  <c r="J289" i="1"/>
  <c r="J284" i="1"/>
  <c r="J279" i="1"/>
  <c r="J266" i="1"/>
  <c r="J261" i="1"/>
  <c r="J251" i="1"/>
  <c r="J246" i="1"/>
  <c r="J240" i="1"/>
  <c r="J292" i="1" s="1"/>
  <c r="J234" i="1"/>
  <c r="J224" i="1"/>
  <c r="J209" i="1"/>
  <c r="J202" i="1"/>
  <c r="J197" i="1"/>
  <c r="J192" i="1"/>
  <c r="J187" i="1"/>
  <c r="J180" i="1"/>
  <c r="J175" i="1"/>
  <c r="J227" i="1" s="1"/>
  <c r="J170" i="1"/>
  <c r="J159" i="1"/>
  <c r="J151" i="1"/>
  <c r="J137" i="1"/>
  <c r="J131" i="1"/>
  <c r="J123" i="1"/>
  <c r="J116" i="1"/>
  <c r="J154" i="1" s="1"/>
  <c r="J108" i="1"/>
  <c r="J103" i="1"/>
  <c r="J98" i="1"/>
  <c r="J91" i="1"/>
  <c r="J86" i="1"/>
  <c r="J81" i="1"/>
  <c r="J76" i="1"/>
  <c r="J67" i="1"/>
  <c r="J61" i="1"/>
  <c r="J12" i="1"/>
  <c r="J111" i="1" s="1"/>
  <c r="J344" i="1" l="1"/>
  <c r="J359" i="1" s="1"/>
</calcChain>
</file>

<file path=xl/sharedStrings.xml><?xml version="1.0" encoding="utf-8"?>
<sst xmlns="http://schemas.openxmlformats.org/spreadsheetml/2006/main" count="599" uniqueCount="334">
  <si>
    <t>CUENTAS POR PAGAR AL  31/12/2023.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</si>
  <si>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</si>
  <si>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</si>
  <si>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</si>
  <si>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</si>
  <si>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</si>
  <si>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</si>
  <si>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</si>
  <si>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</si>
  <si>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</si>
  <si>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</si>
  <si>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B1500001721</t>
  </si>
  <si>
    <t>P/RECOGIDA DE DESECHOS SOLIDOS</t>
  </si>
  <si>
    <t>2218-01</t>
  </si>
  <si>
    <t xml:space="preserve">            </t>
  </si>
  <si>
    <t xml:space="preserve"> </t>
  </si>
  <si>
    <t>AIR LIQUIDE DOMINICANA, SAS.</t>
  </si>
  <si>
    <t>OCM12528</t>
  </si>
  <si>
    <t>B1500022909</t>
  </si>
  <si>
    <t>C/OXIGENO MEDICO</t>
  </si>
  <si>
    <t>2372-03</t>
  </si>
  <si>
    <t>OCM12529</t>
  </si>
  <si>
    <t>B1500022882</t>
  </si>
  <si>
    <t>B1500022991</t>
  </si>
  <si>
    <t>B1500023195</t>
  </si>
  <si>
    <t>B1500023319</t>
  </si>
  <si>
    <t>OCM12531</t>
  </si>
  <si>
    <t>B1500023326</t>
  </si>
  <si>
    <t>OCM12532</t>
  </si>
  <si>
    <t>B1500023396</t>
  </si>
  <si>
    <t>B1500023400</t>
  </si>
  <si>
    <t>OCM12533</t>
  </si>
  <si>
    <t>B1500023416</t>
  </si>
  <si>
    <t>OCM12512</t>
  </si>
  <si>
    <t>B1500023529</t>
  </si>
  <si>
    <t>OCM12517</t>
  </si>
  <si>
    <t>B1500023585</t>
  </si>
  <si>
    <t>OCM12516</t>
  </si>
  <si>
    <t>B1500023609</t>
  </si>
  <si>
    <t>B1500023611</t>
  </si>
  <si>
    <t>OCM12535</t>
  </si>
  <si>
    <t>B1500023662</t>
  </si>
  <si>
    <t>B1500023724</t>
  </si>
  <si>
    <t>B1500023696</t>
  </si>
  <si>
    <t>OCM12514</t>
  </si>
  <si>
    <t>B1500023641</t>
  </si>
  <si>
    <t>OCM12513</t>
  </si>
  <si>
    <t>B1500023656</t>
  </si>
  <si>
    <t>OCM12515</t>
  </si>
  <si>
    <t>B1500023699</t>
  </si>
  <si>
    <t>OCM12534</t>
  </si>
  <si>
    <t>B1500023728</t>
  </si>
  <si>
    <t>B1500023746</t>
  </si>
  <si>
    <t>B1500023768</t>
  </si>
  <si>
    <t>B1500023774</t>
  </si>
  <si>
    <t>B1500023781</t>
  </si>
  <si>
    <t>B1500023790</t>
  </si>
  <si>
    <t>B1500023818</t>
  </si>
  <si>
    <t>B1500023824</t>
  </si>
  <si>
    <t>B1500023843</t>
  </si>
  <si>
    <t>B1500023877</t>
  </si>
  <si>
    <t>B1500023891</t>
  </si>
  <si>
    <t>B1500023907</t>
  </si>
  <si>
    <t>B1500023942</t>
  </si>
  <si>
    <t>B1500023948</t>
  </si>
  <si>
    <t>B1500023950</t>
  </si>
  <si>
    <t>B1500023962</t>
  </si>
  <si>
    <t>B1500023975</t>
  </si>
  <si>
    <t>B1500023981</t>
  </si>
  <si>
    <t>B1500023989</t>
  </si>
  <si>
    <t>B1500023994</t>
  </si>
  <si>
    <t>B1500024004</t>
  </si>
  <si>
    <t>B1500024067</t>
  </si>
  <si>
    <t>B1500024080</t>
  </si>
  <si>
    <t>B1500024094</t>
  </si>
  <si>
    <t>19/23/2023</t>
  </si>
  <si>
    <t>B1500024096</t>
  </si>
  <si>
    <t>ARQUIMED, SRL</t>
  </si>
  <si>
    <t>OCM12485</t>
  </si>
  <si>
    <t>B1500000153</t>
  </si>
  <si>
    <t>C/REGULADOR DE OXIGENO DE PRESION.</t>
  </si>
  <si>
    <t>2398-01</t>
  </si>
  <si>
    <t>OCM12518</t>
  </si>
  <si>
    <t>B1500000154</t>
  </si>
  <si>
    <t>P/SERVICIO DE REVISION DE MANIFOLD DE OXIGENO Y REDES DE DIST.</t>
  </si>
  <si>
    <t>2272-04</t>
  </si>
  <si>
    <t>BIO-NUCLEAR, S.A.</t>
  </si>
  <si>
    <t>2023-00262</t>
  </si>
  <si>
    <t>B1500033772</t>
  </si>
  <si>
    <t>C/REACTIVOS</t>
  </si>
  <si>
    <t>B1500037480</t>
  </si>
  <si>
    <t>P/LABPLUS GESTION LAB. CLINICOS</t>
  </si>
  <si>
    <t>B1500037481</t>
  </si>
  <si>
    <t>2023-00762</t>
  </si>
  <si>
    <t>B1500037488</t>
  </si>
  <si>
    <t>2023-00691</t>
  </si>
  <si>
    <t>B1500037585</t>
  </si>
  <si>
    <t>BIO-NOVA, SRL.</t>
  </si>
  <si>
    <t>2023-00761</t>
  </si>
  <si>
    <t>B1500013605</t>
  </si>
  <si>
    <t>BIOQUIMICA PANAMERICANA DE VP, SRL</t>
  </si>
  <si>
    <t>2023-00527</t>
  </si>
  <si>
    <t>B1500000231</t>
  </si>
  <si>
    <t>C/MATERIAL MEDICO</t>
  </si>
  <si>
    <t>2393-01</t>
  </si>
  <si>
    <t>BLUE DIESEL, SRL</t>
  </si>
  <si>
    <t>B1500000199</t>
  </si>
  <si>
    <t>C/GASOIL</t>
  </si>
  <si>
    <t>2371-02</t>
  </si>
  <si>
    <t>CAPITAL DIESEL, SRL.</t>
  </si>
  <si>
    <t>B1500000518</t>
  </si>
  <si>
    <t>B1500000519</t>
  </si>
  <si>
    <t>B150000051</t>
  </si>
  <si>
    <t>COMERCIAL YAELYS, SRL</t>
  </si>
  <si>
    <t>2023-00721</t>
  </si>
  <si>
    <t>B1500000487</t>
  </si>
  <si>
    <t>C/AIRE ACONDICIONADO</t>
  </si>
  <si>
    <t>2654-01</t>
  </si>
  <si>
    <t xml:space="preserve">  </t>
  </si>
  <si>
    <t>DISTRIBUIDORA Y SERVICIOS DIVERSOS, DISOPE, SRL</t>
  </si>
  <si>
    <t>2023-00768</t>
  </si>
  <si>
    <t>2023-0173</t>
  </si>
  <si>
    <t>B1500000621</t>
  </si>
  <si>
    <t>C/T-SHIRTS ROJOS PERSONALIZADOS</t>
  </si>
  <si>
    <t>2323-01</t>
  </si>
  <si>
    <t>SUB TOTAL RD$...................................................................................</t>
  </si>
  <si>
    <t>………………………………………….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</si>
  <si>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</si>
  <si>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</si>
  <si>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</si>
  <si>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</si>
  <si>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</si>
  <si>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</si>
  <si>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</si>
  <si>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B1500000699</t>
  </si>
  <si>
    <t>P/SERVICIOS FUNEBRE</t>
  </si>
  <si>
    <t>2284-01</t>
  </si>
  <si>
    <t>B1500000709</t>
  </si>
  <si>
    <t>B1500000717</t>
  </si>
  <si>
    <t>GROWING TEAM, SRL</t>
  </si>
  <si>
    <t>2023-00643</t>
  </si>
  <si>
    <t>B1500000002</t>
  </si>
  <si>
    <t xml:space="preserve">C/ALIMENTOS  </t>
  </si>
  <si>
    <t>2311-01</t>
  </si>
  <si>
    <t>B1500000003</t>
  </si>
  <si>
    <t>B1500000004</t>
  </si>
  <si>
    <t>B1500000005</t>
  </si>
  <si>
    <t>GRUPO FARMACEUTICO CAR M, SRL.</t>
  </si>
  <si>
    <t>2023-00737</t>
  </si>
  <si>
    <t>B1500003074</t>
  </si>
  <si>
    <t>C/MEDICAMENTOS</t>
  </si>
  <si>
    <t>2341-01</t>
  </si>
  <si>
    <t>2023-00753</t>
  </si>
  <si>
    <t>B1500003078</t>
  </si>
  <si>
    <t xml:space="preserve">C/MATERIAL MEDICO  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</si>
  <si>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</si>
  <si>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</si>
  <si>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</si>
  <si>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</si>
  <si>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</si>
  <si>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</si>
  <si>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</si>
  <si>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</si>
  <si>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</si>
  <si>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2023-00755</t>
  </si>
  <si>
    <t>B1500006668</t>
  </si>
  <si>
    <t>INNOVA4D DOMINICANA, SRL</t>
  </si>
  <si>
    <t>B1500000090</t>
  </si>
  <si>
    <t>C/PROTESIS DE ORTODONCIA</t>
  </si>
  <si>
    <t xml:space="preserve">                                                                        </t>
  </si>
  <si>
    <t xml:space="preserve">JEAN CARLOS BASULTO </t>
  </si>
  <si>
    <t>2023-00739</t>
  </si>
  <si>
    <t>B1500001838</t>
  </si>
  <si>
    <t>2023-00747</t>
  </si>
  <si>
    <t>B1500001844</t>
  </si>
  <si>
    <t>2023-00760</t>
  </si>
  <si>
    <t>B1500001854</t>
  </si>
  <si>
    <t>2023-00756</t>
  </si>
  <si>
    <t>B1500001859</t>
  </si>
  <si>
    <t>2023-00764</t>
  </si>
  <si>
    <t>B1500001885</t>
  </si>
  <si>
    <t>OCM12465</t>
  </si>
  <si>
    <t>B1500001899</t>
  </si>
  <si>
    <t>2023-00777</t>
  </si>
  <si>
    <t>B1500001900</t>
  </si>
  <si>
    <t>KELNET COMPUTER EIRL</t>
  </si>
  <si>
    <t>B1500000454</t>
  </si>
  <si>
    <t>C/BOCINA, DISP. DE CINTA</t>
  </si>
  <si>
    <t>2613-01</t>
  </si>
  <si>
    <t>KELVIN MANUEL EUSEBIO POLANCO</t>
  </si>
  <si>
    <t>2023-00720</t>
  </si>
  <si>
    <t>B1500000066</t>
  </si>
  <si>
    <t>P/AMENIZACION DE FIESTA DE NAVIDAD</t>
  </si>
  <si>
    <t>LABORATORIO CLINICO ONEMILAB, SRL</t>
  </si>
  <si>
    <t>B1500000082</t>
  </si>
  <si>
    <t>P/PRUEBAS DE LABORATORIO</t>
  </si>
  <si>
    <t>2283-01</t>
  </si>
  <si>
    <t>B1500000084</t>
  </si>
  <si>
    <t>B1500000086</t>
  </si>
  <si>
    <t>LIRIANO NUEZ COMERCIAL, SRL.</t>
  </si>
  <si>
    <t>2023-00748</t>
  </si>
  <si>
    <t>B1500005273</t>
  </si>
  <si>
    <t>MACROTECH FARMACEUTICA, SRL</t>
  </si>
  <si>
    <t>2023-00750</t>
  </si>
  <si>
    <t>B1500006576</t>
  </si>
  <si>
    <t>90</t>
  </si>
  <si>
    <t>MATERLEX SERVICIOS M.G.</t>
  </si>
  <si>
    <t>2023-00757</t>
  </si>
  <si>
    <t>B1500000323</t>
  </si>
  <si>
    <t>C/MATERIALES DE OFICINA</t>
  </si>
  <si>
    <t>2392-01</t>
  </si>
  <si>
    <t>MULTISERVICIOS ASAFRANK, SRL</t>
  </si>
  <si>
    <t>B1500000557</t>
  </si>
  <si>
    <t>C/LLENADO DE BOTELLONES DE AGUA</t>
  </si>
  <si>
    <t>2292-01</t>
  </si>
  <si>
    <t>2023-00706</t>
  </si>
  <si>
    <t>B1500000596</t>
  </si>
  <si>
    <t>B1500000608</t>
  </si>
  <si>
    <t>MULT. ASCENS. DEL CARIBE</t>
  </si>
  <si>
    <t>No. TEL. PERTENECE A OTRA EMPRESA. (NO LOCALIZABLE)</t>
  </si>
  <si>
    <t>P/MANT. ASCENSORES</t>
  </si>
  <si>
    <t>2272-06</t>
  </si>
  <si>
    <t>NCF REPETIDO</t>
  </si>
  <si>
    <t>OFICENTRO ORIENTAL, SRL</t>
  </si>
  <si>
    <t>OCM12543</t>
  </si>
  <si>
    <t>846</t>
  </si>
  <si>
    <t>B1500000846</t>
  </si>
  <si>
    <t>C/MATERIALES ELECTRICOS Y ACCESORIOS</t>
  </si>
  <si>
    <t>2396-01-2298-02</t>
  </si>
  <si>
    <t>PAPELERIA e IMP. CRISHOAN, SRL.</t>
  </si>
  <si>
    <t>2023-00767</t>
  </si>
  <si>
    <t>B1500001430</t>
  </si>
  <si>
    <t>C/IMPRESOS</t>
  </si>
  <si>
    <t>2222-01</t>
  </si>
  <si>
    <t>2023-00773</t>
  </si>
  <si>
    <t>B1500001431</t>
  </si>
  <si>
    <t>PURADOM, SRL</t>
  </si>
  <si>
    <t>107812</t>
  </si>
  <si>
    <t>B1500000299</t>
  </si>
  <si>
    <t>C/ADAPTER CON ORIFICIO CENTRICO</t>
  </si>
  <si>
    <t>2398-02</t>
  </si>
  <si>
    <t>108192</t>
  </si>
  <si>
    <t>B1500000301</t>
  </si>
  <si>
    <t>C/HEAD KIT PORT PERMEATE</t>
  </si>
  <si>
    <t>PRO PHARMACEUTICAL PEÑA, SRL.</t>
  </si>
  <si>
    <t>2023-00740</t>
  </si>
  <si>
    <t>2340</t>
  </si>
  <si>
    <t>B1500001048</t>
  </si>
  <si>
    <t>ROFASA FARMA, EIRL.</t>
  </si>
  <si>
    <t>2023-00687</t>
  </si>
  <si>
    <t>B1500000692</t>
  </si>
  <si>
    <t>2023-00727</t>
  </si>
  <si>
    <t>2023-00738</t>
  </si>
  <si>
    <t>B1500000700</t>
  </si>
  <si>
    <t>2023-00749</t>
  </si>
  <si>
    <t>B1500000701</t>
  </si>
  <si>
    <t>OCM12526</t>
  </si>
  <si>
    <t>B1500000697</t>
  </si>
  <si>
    <t>B1500000706</t>
  </si>
  <si>
    <t>R&amp;R MEDIC/CRISTINA ROSARIO</t>
  </si>
  <si>
    <t>2023-00776</t>
  </si>
  <si>
    <t>287</t>
  </si>
  <si>
    <t>B1500000287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</si>
  <si>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</si>
  <si>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</si>
  <si>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</si>
  <si>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</si>
  <si>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</si>
  <si>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</si>
  <si>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</si>
  <si>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</si>
  <si>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</si>
  <si>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SANOZ FARMACEUTICA, S.A.</t>
  </si>
  <si>
    <t>2023-00746</t>
  </si>
  <si>
    <t>B1500000801</t>
  </si>
  <si>
    <t>SARAPE, SRL</t>
  </si>
  <si>
    <t>2023-00164</t>
  </si>
  <si>
    <t>B1500000127</t>
  </si>
  <si>
    <t>SILVER PHARMA, SRL</t>
  </si>
  <si>
    <t>2023-00741</t>
  </si>
  <si>
    <t>B1500000818</t>
  </si>
  <si>
    <t>SUPLIDORA DE CARNES Y EMBUTIDOS EL ANILLO, SRL.</t>
  </si>
  <si>
    <t>C/ALIMENTOS</t>
  </si>
  <si>
    <t>2023-00769</t>
  </si>
  <si>
    <t>B1500000300</t>
  </si>
  <si>
    <t>SUPLISERVI VASMI, SRL.</t>
  </si>
  <si>
    <t>B1500000205</t>
  </si>
  <si>
    <t>C/MATERIALES DE LIMPIEZA</t>
  </si>
  <si>
    <t>2391-01</t>
  </si>
  <si>
    <t>TONER DEPOT MULTISERVICIOS EORG, SRL.</t>
  </si>
  <si>
    <t>B1500007103</t>
  </si>
  <si>
    <t>C/TONER</t>
  </si>
  <si>
    <t>VANGUARDIA SALUD, SRL</t>
  </si>
  <si>
    <t>2023-00743</t>
  </si>
  <si>
    <t>521</t>
  </si>
  <si>
    <t>B1500000237</t>
  </si>
  <si>
    <t>VERMEIL, SRL</t>
  </si>
  <si>
    <t>2023-00751</t>
  </si>
  <si>
    <t>B1500000306</t>
  </si>
  <si>
    <t>2023-00745</t>
  </si>
  <si>
    <t>B1500000304</t>
  </si>
  <si>
    <t>XIOMARA ESPECIALIDADES, SRL</t>
  </si>
  <si>
    <t>B1500000876</t>
  </si>
  <si>
    <t>C/REFRIGERIO PREEMPACADOS</t>
  </si>
  <si>
    <t>OCM12522</t>
  </si>
  <si>
    <t>B1500000891</t>
  </si>
  <si>
    <t>OCM12536</t>
  </si>
  <si>
    <t>B1500000892</t>
  </si>
  <si>
    <t>B1500000893</t>
  </si>
  <si>
    <t>B1500000895</t>
  </si>
  <si>
    <t>B1500000897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</si>
  <si>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</si>
  <si>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</si>
  <si>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</si>
  <si>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41.</t>
  </si>
  <si>
    <t xml:space="preserve">                                                                                              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</si>
  <si>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</si>
  <si>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</si>
  <si>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</si>
  <si>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</si>
  <si>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</si>
  <si>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</si>
  <si>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</si>
  <si>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</si>
  <si>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</si>
  <si>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</si>
  <si>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</si>
  <si>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 xml:space="preserve">                    Total Hábil Para Pagar:</t>
  </si>
  <si>
    <t xml:space="preserve">                                      Lic. Guillermo Bobadilla</t>
  </si>
  <si>
    <t>Dr. Sergio A. Roquez Cruz</t>
  </si>
  <si>
    <t xml:space="preserve">         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</si>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</sst>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* #,##0.00\ ;* \(#,##0.00\);* \-#\ ;@\ 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4"/>
      </patternFill>
    </fill>
  </fills>
  <borders count="3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9" fillId="0" borderId="0" applyFill="0" applyBorder="0" applyAlignment="0" applyProtection="0"/>
  </cellStyleXfs>
  <cellXfs count="200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164" fontId="10" fillId="3" borderId="2" xfId="2" applyFont="1" applyFill="1" applyBorder="1" applyAlignment="1" applyProtection="1">
      <alignment horizontal="center" vertical="top"/>
    </xf>
    <xf numFmtId="0" fontId="0" fillId="0" borderId="0" xfId="0" applyFill="1" applyBorder="1"/>
    <xf numFmtId="1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Fill="1" applyBorder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4" fontId="6" fillId="3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/>
    <xf numFmtId="14" fontId="6" fillId="0" borderId="2" xfId="0" applyNumberFormat="1" applyFont="1" applyFill="1" applyBorder="1" applyAlignment="1"/>
    <xf numFmtId="0" fontId="11" fillId="0" borderId="2" xfId="0" applyFont="1" applyFill="1" applyBorder="1" applyAlignment="1"/>
    <xf numFmtId="0" fontId="6" fillId="0" borderId="2" xfId="0" applyFont="1" applyBorder="1"/>
    <xf numFmtId="4" fontId="8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2" fillId="0" borderId="2" xfId="0" applyFont="1" applyBorder="1"/>
    <xf numFmtId="4" fontId="6" fillId="0" borderId="2" xfId="0" applyNumberFormat="1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3" fillId="0" borderId="2" xfId="0" applyFont="1" applyFill="1" applyBorder="1" applyAlignment="1"/>
    <xf numFmtId="4" fontId="8" fillId="0" borderId="2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14" fontId="8" fillId="3" borderId="2" xfId="0" applyNumberFormat="1" applyFont="1" applyFill="1" applyBorder="1" applyAlignment="1">
      <alignment horizontal="center" vertical="top"/>
    </xf>
    <xf numFmtId="14" fontId="6" fillId="0" borderId="2" xfId="0" applyNumberFormat="1" applyFont="1" applyBorder="1"/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Border="1"/>
    <xf numFmtId="0" fontId="6" fillId="0" borderId="3" xfId="0" applyFont="1" applyFill="1" applyBorder="1" applyAlignment="1">
      <alignment horizontal="center"/>
    </xf>
    <xf numFmtId="0" fontId="14" fillId="0" borderId="3" xfId="0" applyFont="1" applyFill="1" applyBorder="1" applyAlignment="1"/>
    <xf numFmtId="0" fontId="6" fillId="0" borderId="3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15" fillId="0" borderId="2" xfId="0" applyFont="1" applyBorder="1"/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4" fontId="8" fillId="0" borderId="2" xfId="0" applyNumberFormat="1" applyFont="1" applyBorder="1"/>
    <xf numFmtId="0" fontId="8" fillId="3" borderId="2" xfId="0" applyFont="1" applyFill="1" applyBorder="1" applyAlignment="1">
      <alignment horizontal="left"/>
    </xf>
    <xf numFmtId="14" fontId="16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4" fontId="8" fillId="3" borderId="2" xfId="0" applyNumberFormat="1" applyFont="1" applyFill="1" applyBorder="1"/>
    <xf numFmtId="0" fontId="8" fillId="0" borderId="2" xfId="0" applyFont="1" applyFill="1" applyBorder="1"/>
    <xf numFmtId="1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17" fillId="0" borderId="6" xfId="0" applyFont="1" applyFill="1" applyBorder="1" applyAlignment="1"/>
    <xf numFmtId="0" fontId="17" fillId="0" borderId="5" xfId="0" applyFont="1" applyFill="1" applyBorder="1" applyAlignment="1"/>
    <xf numFmtId="4" fontId="8" fillId="5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2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3" borderId="2" xfId="0" applyFont="1" applyFill="1" applyBorder="1"/>
    <xf numFmtId="0" fontId="18" fillId="0" borderId="2" xfId="0" applyFont="1" applyFill="1" applyBorder="1" applyAlignment="1">
      <alignment horizontal="left"/>
    </xf>
    <xf numFmtId="0" fontId="6" fillId="3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19" fillId="0" borderId="2" xfId="0" applyFont="1" applyFill="1" applyBorder="1" applyAlignment="1">
      <alignment horizontal="left"/>
    </xf>
    <xf numFmtId="4" fontId="8" fillId="0" borderId="2" xfId="0" applyNumberFormat="1" applyFont="1" applyFill="1" applyBorder="1"/>
    <xf numFmtId="4" fontId="13" fillId="0" borderId="0" xfId="0" applyNumberFormat="1" applyFont="1" applyFill="1" applyBorder="1"/>
    <xf numFmtId="0" fontId="17" fillId="0" borderId="4" xfId="0" applyFont="1" applyFill="1" applyBorder="1" applyAlignment="1"/>
    <xf numFmtId="4" fontId="8" fillId="6" borderId="4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6" fillId="3" borderId="2" xfId="0" applyFont="1" applyFill="1" applyBorder="1"/>
    <xf numFmtId="0" fontId="6" fillId="3" borderId="6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8" fillId="7" borderId="2" xfId="0" applyFont="1" applyFill="1" applyBorder="1"/>
    <xf numFmtId="4" fontId="8" fillId="7" borderId="2" xfId="0" applyNumberFormat="1" applyFont="1" applyFill="1" applyBorder="1"/>
    <xf numFmtId="0" fontId="14" fillId="0" borderId="2" xfId="0" applyFont="1" applyBorder="1"/>
    <xf numFmtId="165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" fontId="8" fillId="8" borderId="2" xfId="0" applyNumberFormat="1" applyFont="1" applyFill="1" applyBorder="1"/>
    <xf numFmtId="1" fontId="6" fillId="0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top"/>
    </xf>
    <xf numFmtId="14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14" fontId="8" fillId="3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6" fillId="3" borderId="4" xfId="0" applyFont="1" applyFill="1" applyBorder="1" applyAlignment="1"/>
    <xf numFmtId="49" fontId="6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top"/>
    </xf>
    <xf numFmtId="4" fontId="12" fillId="0" borderId="2" xfId="0" applyNumberFormat="1" applyFont="1" applyBorder="1"/>
    <xf numFmtId="43" fontId="13" fillId="3" borderId="2" xfId="1" applyFont="1" applyFill="1" applyBorder="1" applyAlignment="1" applyProtection="1">
      <alignment horizontal="right"/>
    </xf>
    <xf numFmtId="0" fontId="6" fillId="0" borderId="0" xfId="0" applyFont="1" applyFill="1" applyBorder="1"/>
    <xf numFmtId="0" fontId="8" fillId="3" borderId="4" xfId="0" applyFont="1" applyFill="1" applyBorder="1"/>
    <xf numFmtId="0" fontId="15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17" fillId="0" borderId="2" xfId="0" applyFont="1" applyFill="1" applyBorder="1" applyAlignment="1"/>
    <xf numFmtId="4" fontId="8" fillId="6" borderId="2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/>
    <xf numFmtId="4" fontId="8" fillId="9" borderId="0" xfId="0" applyNumberFormat="1" applyFont="1" applyFill="1" applyBorder="1"/>
    <xf numFmtId="0" fontId="16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14" fillId="0" borderId="2" xfId="0" applyFont="1" applyFill="1" applyBorder="1"/>
    <xf numFmtId="0" fontId="8" fillId="0" borderId="2" xfId="0" applyFont="1" applyBorder="1"/>
    <xf numFmtId="165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9" xfId="0" applyNumberFormat="1" applyFont="1" applyFill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8" fillId="7" borderId="11" xfId="0" applyNumberFormat="1" applyFont="1" applyFill="1" applyBorder="1"/>
    <xf numFmtId="0" fontId="6" fillId="7" borderId="12" xfId="0" applyNumberFormat="1" applyFont="1" applyFill="1" applyBorder="1" applyAlignment="1">
      <alignment horizontal="center"/>
    </xf>
    <xf numFmtId="0" fontId="6" fillId="7" borderId="13" xfId="0" applyNumberFormat="1" applyFont="1" applyFill="1" applyBorder="1" applyAlignment="1">
      <alignment horizontal="center"/>
    </xf>
    <xf numFmtId="0" fontId="8" fillId="7" borderId="11" xfId="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0" fillId="0" borderId="15" xfId="0" applyBorder="1"/>
    <xf numFmtId="0" fontId="8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4" fontId="6" fillId="0" borderId="18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8" fillId="7" borderId="12" xfId="0" applyNumberFormat="1" applyFont="1" applyFill="1" applyBorder="1" applyAlignment="1">
      <alignment horizontal="right"/>
    </xf>
    <xf numFmtId="4" fontId="8" fillId="7" borderId="14" xfId="0" applyNumberFormat="1" applyFont="1" applyFill="1" applyBorder="1" applyAlignment="1">
      <alignment horizontal="right"/>
    </xf>
    <xf numFmtId="14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4" fontId="23" fillId="3" borderId="27" xfId="0" applyNumberFormat="1" applyFont="1" applyFill="1" applyBorder="1" applyAlignment="1">
      <alignment horizontal="right"/>
    </xf>
    <xf numFmtId="14" fontId="6" fillId="0" borderId="2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0" xfId="0" applyFont="1" applyFill="1" applyBorder="1" applyAlignment="1"/>
    <xf numFmtId="14" fontId="24" fillId="0" borderId="0" xfId="0" applyNumberFormat="1" applyFont="1" applyFill="1"/>
    <xf numFmtId="0" fontId="6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76200</xdr:rowOff>
    </xdr:from>
    <xdr:to>
      <xdr:col>2</xdr:col>
      <xdr:colOff>342900</xdr:colOff>
      <xdr:row>4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200"/>
          <a:ext cx="10477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2296443</xdr:colOff>
      <xdr:row>1</xdr:row>
      <xdr:rowOff>152400</xdr:rowOff>
    </xdr:from>
    <xdr:to>
      <xdr:col>9</xdr:col>
      <xdr:colOff>696243</xdr:colOff>
      <xdr:row>5</xdr:row>
      <xdr:rowOff>9525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793" y="152400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9"/>
  <sheetViews>
    <sheetView tabSelected="1" topLeftCell="A2" workbookViewId="0">
      <selection activeCell="K16" sqref="K16"/>
    </sheetView>
  </sheetViews>
  <sheetFormatPr baseColWidth="10" defaultRowHeight="15" x14ac:dyDescent="0.25"/>
  <cols>
    <col min="1" max="1" width="3.85546875" customWidth="1"/>
    <col min="2" max="2" width="11.5703125" bestFit="1" customWidth="1"/>
    <col min="3" max="3" width="12" customWidth="1"/>
    <col min="4" max="4" width="16" bestFit="1" customWidth="1"/>
    <col min="5" max="5" width="15.7109375" customWidth="1"/>
    <col min="6" max="6" width="12" hidden="1" customWidth="1"/>
    <col min="8" max="8" width="44.5703125" customWidth="1"/>
    <col min="9" max="9" width="16.85546875" bestFit="1" customWidth="1"/>
    <col min="10" max="10" width="15.85546875" bestFit="1" customWidth="1"/>
  </cols>
  <sheetData>
    <row r="1" spans="2:10" hidden="1" x14ac:dyDescent="0.25">
      <c r="B1" s="1"/>
      <c r="C1" s="2"/>
      <c r="D1" s="3"/>
      <c r="E1" s="3"/>
      <c r="F1" s="3"/>
      <c r="G1" s="4"/>
      <c r="H1" s="4"/>
      <c r="I1" s="4"/>
      <c r="J1" s="4"/>
    </row>
    <row r="2" spans="2:10" x14ac:dyDescent="0.25">
      <c r="B2" s="1"/>
      <c r="C2" s="2"/>
      <c r="D2" s="3"/>
      <c r="E2" s="3"/>
      <c r="F2" s="3"/>
      <c r="G2" s="4"/>
      <c r="H2" s="4"/>
      <c r="I2" s="4"/>
      <c r="J2" s="4"/>
    </row>
    <row r="3" spans="2:10" x14ac:dyDescent="0.25">
      <c r="B3" s="5"/>
      <c r="J3" s="6"/>
    </row>
    <row r="4" spans="2:10" x14ac:dyDescent="0.25">
      <c r="B4" s="5"/>
      <c r="J4" s="6"/>
    </row>
    <row r="5" spans="2:10" x14ac:dyDescent="0.25">
      <c r="B5" s="5"/>
      <c r="J5" s="6"/>
    </row>
    <row r="6" spans="2:10" x14ac:dyDescent="0.25">
      <c r="B6" s="7" t="s">
        <v>0</v>
      </c>
      <c r="C6" s="7"/>
      <c r="D6" s="7"/>
      <c r="E6" s="7"/>
      <c r="F6" s="7"/>
      <c r="G6" s="7"/>
      <c r="H6" s="7"/>
      <c r="I6" s="7"/>
      <c r="J6" s="7"/>
    </row>
    <row r="7" spans="2:10" ht="15.75" thickBot="1" x14ac:dyDescent="0.3">
      <c r="B7" s="8"/>
      <c r="C7" s="9"/>
      <c r="D7" s="9"/>
      <c r="E7" s="9"/>
      <c r="F7" s="9"/>
      <c r="G7" s="10"/>
      <c r="H7" s="10"/>
      <c r="I7" s="10"/>
      <c r="J7" s="10"/>
    </row>
    <row r="8" spans="2:10" ht="39.75" thickBot="1" x14ac:dyDescent="0.3">
      <c r="B8" s="11" t="s">
        <v>1</v>
      </c>
      <c r="C8" s="12" t="s">
        <v>2</v>
      </c>
      <c r="D8" s="13" t="s">
        <v>3</v>
      </c>
      <c r="E8" s="12" t="s">
        <v>4</v>
      </c>
      <c r="F8" s="14" t="s">
        <v>5</v>
      </c>
      <c r="G8" s="15" t="s">
        <v>6</v>
      </c>
      <c r="H8" s="16" t="s">
        <v>7</v>
      </c>
      <c r="I8" s="15" t="s">
        <v>8</v>
      </c>
      <c r="J8" s="15" t="s">
        <v>9</v>
      </c>
    </row>
    <row r="9" spans="2:10" ht="5.25" hidden="1" customHeight="1" x14ac:dyDescent="0.25"/>
    <row r="10" spans="2:10" s="21" customFormat="1" x14ac:dyDescent="0.25">
      <c r="B10" s="17"/>
      <c r="C10" s="18"/>
      <c r="D10" s="18"/>
      <c r="E10" s="18"/>
      <c r="F10" s="18"/>
      <c r="G10" s="19" t="s">
        <v>10</v>
      </c>
      <c r="H10" s="19"/>
      <c r="I10" s="19"/>
      <c r="J10" s="20"/>
    </row>
    <row r="11" spans="2:10" x14ac:dyDescent="0.25">
      <c r="B11" s="22">
        <v>45266</v>
      </c>
      <c r="C11" s="23"/>
      <c r="D11" s="23">
        <v>3253</v>
      </c>
      <c r="E11" s="23" t="s">
        <v>11</v>
      </c>
      <c r="F11" s="23">
        <v>30</v>
      </c>
      <c r="G11" s="24"/>
      <c r="H11" s="24" t="s">
        <v>12</v>
      </c>
      <c r="I11" s="24" t="s">
        <v>13</v>
      </c>
      <c r="J11" s="25">
        <v>60000</v>
      </c>
    </row>
    <row r="12" spans="2:10" x14ac:dyDescent="0.25">
      <c r="B12" s="26"/>
      <c r="C12" s="27"/>
      <c r="D12" s="27"/>
      <c r="E12" s="28"/>
      <c r="F12" s="28"/>
      <c r="G12" s="27"/>
      <c r="H12" s="27"/>
      <c r="I12" s="27"/>
      <c r="J12" s="29">
        <f>SUM(J11:J11)</f>
        <v>60000</v>
      </c>
    </row>
    <row r="13" spans="2:10" x14ac:dyDescent="0.25">
      <c r="B13" s="30"/>
      <c r="C13" s="31"/>
      <c r="D13" s="31"/>
      <c r="E13" s="32"/>
      <c r="F13" s="32"/>
      <c r="G13" s="31"/>
      <c r="H13" s="31"/>
      <c r="I13" s="31"/>
      <c r="J13" s="33"/>
    </row>
    <row r="14" spans="2:10" x14ac:dyDescent="0.25">
      <c r="B14" s="30"/>
      <c r="C14" s="31"/>
      <c r="D14" s="31"/>
      <c r="E14" s="32"/>
      <c r="F14" s="32"/>
      <c r="G14" s="31" t="s">
        <v>14</v>
      </c>
      <c r="H14" s="31" t="s">
        <v>15</v>
      </c>
      <c r="I14" s="31"/>
      <c r="J14" s="33"/>
    </row>
    <row r="15" spans="2:10" x14ac:dyDescent="0.25">
      <c r="B15" s="34"/>
      <c r="C15" s="35"/>
      <c r="D15" s="35"/>
      <c r="E15" s="35"/>
      <c r="F15" s="35"/>
      <c r="G15" s="19" t="s">
        <v>16</v>
      </c>
      <c r="H15" s="36"/>
      <c r="I15" s="36"/>
      <c r="J15" s="37"/>
    </row>
    <row r="16" spans="2:10" x14ac:dyDescent="0.25">
      <c r="B16" s="22">
        <v>45163</v>
      </c>
      <c r="C16" s="24" t="s">
        <v>17</v>
      </c>
      <c r="D16" s="23">
        <v>93890</v>
      </c>
      <c r="E16" s="23" t="s">
        <v>18</v>
      </c>
      <c r="F16" s="38">
        <v>30</v>
      </c>
      <c r="G16" s="27"/>
      <c r="H16" s="39" t="s">
        <v>19</v>
      </c>
      <c r="I16" s="39" t="s">
        <v>20</v>
      </c>
      <c r="J16" s="40">
        <v>45746.68</v>
      </c>
    </row>
    <row r="17" spans="2:10" x14ac:dyDescent="0.25">
      <c r="B17" s="22">
        <v>45163</v>
      </c>
      <c r="C17" s="24" t="s">
        <v>21</v>
      </c>
      <c r="D17" s="23">
        <v>93737</v>
      </c>
      <c r="E17" s="23" t="s">
        <v>22</v>
      </c>
      <c r="F17" s="38">
        <v>30</v>
      </c>
      <c r="G17" s="27"/>
      <c r="H17" s="39" t="s">
        <v>19</v>
      </c>
      <c r="I17" s="39" t="s">
        <v>20</v>
      </c>
      <c r="J17" s="40">
        <v>27266.63</v>
      </c>
    </row>
    <row r="18" spans="2:10" x14ac:dyDescent="0.25">
      <c r="B18" s="41">
        <v>45169</v>
      </c>
      <c r="C18" s="24"/>
      <c r="D18" s="23">
        <v>94278</v>
      </c>
      <c r="E18" s="23" t="s">
        <v>23</v>
      </c>
      <c r="F18" s="23">
        <v>30</v>
      </c>
      <c r="G18" s="27"/>
      <c r="H18" s="39" t="s">
        <v>19</v>
      </c>
      <c r="I18" s="39" t="s">
        <v>20</v>
      </c>
      <c r="J18" s="40">
        <v>48675.54</v>
      </c>
    </row>
    <row r="19" spans="2:10" x14ac:dyDescent="0.25">
      <c r="B19" s="41">
        <v>45190</v>
      </c>
      <c r="C19" s="24"/>
      <c r="D19" s="23">
        <v>95509</v>
      </c>
      <c r="E19" s="23" t="s">
        <v>24</v>
      </c>
      <c r="F19" s="23">
        <v>30</v>
      </c>
      <c r="G19" s="27"/>
      <c r="H19" s="39" t="s">
        <v>19</v>
      </c>
      <c r="I19" s="39" t="s">
        <v>20</v>
      </c>
      <c r="J19" s="40">
        <v>27800.46</v>
      </c>
    </row>
    <row r="20" spans="2:10" x14ac:dyDescent="0.25">
      <c r="B20" s="22">
        <v>45203</v>
      </c>
      <c r="C20" s="24"/>
      <c r="D20" s="23">
        <v>96255</v>
      </c>
      <c r="E20" s="23" t="s">
        <v>25</v>
      </c>
      <c r="F20" s="23">
        <v>30</v>
      </c>
      <c r="G20" s="27"/>
      <c r="H20" s="39" t="s">
        <v>19</v>
      </c>
      <c r="I20" s="39" t="s">
        <v>20</v>
      </c>
      <c r="J20" s="40">
        <v>44770.400000000001</v>
      </c>
    </row>
    <row r="21" spans="2:10" x14ac:dyDescent="0.25">
      <c r="B21" s="22">
        <v>45203</v>
      </c>
      <c r="C21" s="24" t="s">
        <v>26</v>
      </c>
      <c r="D21" s="23">
        <v>96325</v>
      </c>
      <c r="E21" s="23" t="s">
        <v>27</v>
      </c>
      <c r="F21" s="38">
        <v>30</v>
      </c>
      <c r="G21" s="27"/>
      <c r="H21" s="39" t="s">
        <v>19</v>
      </c>
      <c r="I21" s="39" t="s">
        <v>20</v>
      </c>
      <c r="J21" s="40">
        <v>23435.200000000001</v>
      </c>
    </row>
    <row r="22" spans="2:10" x14ac:dyDescent="0.25">
      <c r="B22" s="41">
        <v>45208</v>
      </c>
      <c r="C22" s="24" t="s">
        <v>28</v>
      </c>
      <c r="D22" s="23">
        <v>96721</v>
      </c>
      <c r="E22" s="23" t="s">
        <v>29</v>
      </c>
      <c r="F22" s="38">
        <v>30</v>
      </c>
      <c r="G22" s="27"/>
      <c r="H22" s="39" t="s">
        <v>19</v>
      </c>
      <c r="I22" s="39" t="s">
        <v>20</v>
      </c>
      <c r="J22" s="40">
        <v>44770.400000000001</v>
      </c>
    </row>
    <row r="23" spans="2:10" x14ac:dyDescent="0.25">
      <c r="B23" s="41">
        <v>45209</v>
      </c>
      <c r="C23" s="24" t="s">
        <v>28</v>
      </c>
      <c r="D23" s="23">
        <v>96736</v>
      </c>
      <c r="E23" s="23" t="s">
        <v>30</v>
      </c>
      <c r="F23" s="38">
        <v>30</v>
      </c>
      <c r="G23" s="27"/>
      <c r="H23" s="39" t="s">
        <v>19</v>
      </c>
      <c r="I23" s="39" t="s">
        <v>20</v>
      </c>
      <c r="J23" s="40">
        <v>23527.61</v>
      </c>
    </row>
    <row r="24" spans="2:10" x14ac:dyDescent="0.25">
      <c r="B24" s="41">
        <v>45210</v>
      </c>
      <c r="C24" s="24" t="s">
        <v>31</v>
      </c>
      <c r="D24" s="23">
        <v>96864</v>
      </c>
      <c r="E24" s="23" t="s">
        <v>32</v>
      </c>
      <c r="F24" s="38">
        <v>30</v>
      </c>
      <c r="G24" s="27"/>
      <c r="H24" s="39" t="s">
        <v>19</v>
      </c>
      <c r="I24" s="39" t="s">
        <v>20</v>
      </c>
      <c r="J24" s="40">
        <v>49651.82</v>
      </c>
    </row>
    <row r="25" spans="2:10" x14ac:dyDescent="0.25">
      <c r="B25" s="41">
        <v>45223</v>
      </c>
      <c r="C25" s="24" t="s">
        <v>33</v>
      </c>
      <c r="D25" s="23">
        <v>97659</v>
      </c>
      <c r="E25" s="23" t="s">
        <v>34</v>
      </c>
      <c r="F25" s="38">
        <v>30</v>
      </c>
      <c r="G25" s="42"/>
      <c r="H25" s="39" t="s">
        <v>19</v>
      </c>
      <c r="I25" s="39" t="s">
        <v>20</v>
      </c>
      <c r="J25" s="40">
        <v>24337.78</v>
      </c>
    </row>
    <row r="26" spans="2:10" x14ac:dyDescent="0.25">
      <c r="B26" s="41">
        <v>45228</v>
      </c>
      <c r="C26" s="24" t="s">
        <v>35</v>
      </c>
      <c r="D26" s="23">
        <v>97983</v>
      </c>
      <c r="E26" s="23" t="s">
        <v>36</v>
      </c>
      <c r="F26" s="38">
        <v>30</v>
      </c>
      <c r="G26" s="42"/>
      <c r="H26" s="39" t="s">
        <v>19</v>
      </c>
      <c r="I26" s="39" t="s">
        <v>20</v>
      </c>
      <c r="J26" s="40">
        <v>47055.22</v>
      </c>
    </row>
    <row r="27" spans="2:10" x14ac:dyDescent="0.25">
      <c r="B27" s="41">
        <v>45232</v>
      </c>
      <c r="C27" s="43" t="s">
        <v>37</v>
      </c>
      <c r="D27" s="23">
        <v>98175</v>
      </c>
      <c r="E27" s="23" t="s">
        <v>38</v>
      </c>
      <c r="F27" s="38">
        <v>30</v>
      </c>
      <c r="G27" s="27"/>
      <c r="H27" s="39" t="s">
        <v>19</v>
      </c>
      <c r="I27" s="39" t="s">
        <v>20</v>
      </c>
      <c r="J27" s="40">
        <v>23527.61</v>
      </c>
    </row>
    <row r="28" spans="2:10" x14ac:dyDescent="0.25">
      <c r="B28" s="41">
        <v>45232</v>
      </c>
      <c r="C28" s="43" t="s">
        <v>37</v>
      </c>
      <c r="D28" s="23">
        <v>98195</v>
      </c>
      <c r="E28" s="23" t="s">
        <v>39</v>
      </c>
      <c r="F28" s="38">
        <v>30</v>
      </c>
      <c r="G28" s="27"/>
      <c r="H28" s="39" t="s">
        <v>19</v>
      </c>
      <c r="I28" s="39" t="s">
        <v>20</v>
      </c>
      <c r="J28" s="40">
        <v>46722.97</v>
      </c>
    </row>
    <row r="29" spans="2:10" x14ac:dyDescent="0.25">
      <c r="B29" s="41">
        <v>45235</v>
      </c>
      <c r="C29" s="43" t="s">
        <v>40</v>
      </c>
      <c r="D29" s="23">
        <v>98448</v>
      </c>
      <c r="E29" s="23" t="s">
        <v>41</v>
      </c>
      <c r="F29" s="38">
        <v>30</v>
      </c>
      <c r="G29" s="27"/>
      <c r="H29" s="39" t="s">
        <v>19</v>
      </c>
      <c r="I29" s="39" t="s">
        <v>20</v>
      </c>
      <c r="J29" s="40">
        <v>26219.21</v>
      </c>
    </row>
    <row r="30" spans="2:10" x14ac:dyDescent="0.25">
      <c r="B30" s="41">
        <v>45243</v>
      </c>
      <c r="C30" s="43" t="s">
        <v>40</v>
      </c>
      <c r="D30" s="23">
        <v>98565</v>
      </c>
      <c r="E30" s="23" t="s">
        <v>42</v>
      </c>
      <c r="F30" s="38">
        <v>30</v>
      </c>
      <c r="G30" s="27"/>
      <c r="H30" s="39" t="s">
        <v>19</v>
      </c>
      <c r="I30" s="39" t="s">
        <v>20</v>
      </c>
      <c r="J30" s="40">
        <v>22385.21</v>
      </c>
    </row>
    <row r="31" spans="2:10" x14ac:dyDescent="0.25">
      <c r="B31" s="41">
        <v>45239</v>
      </c>
      <c r="C31" s="43" t="s">
        <v>40</v>
      </c>
      <c r="D31" s="23">
        <v>98590</v>
      </c>
      <c r="E31" s="23" t="s">
        <v>43</v>
      </c>
      <c r="F31" s="38">
        <v>30</v>
      </c>
      <c r="G31" s="27"/>
      <c r="H31" s="39" t="s">
        <v>19</v>
      </c>
      <c r="I31" s="39" t="s">
        <v>20</v>
      </c>
      <c r="J31" s="40">
        <v>25839.06</v>
      </c>
    </row>
    <row r="32" spans="2:10" x14ac:dyDescent="0.25">
      <c r="B32" s="41">
        <v>45238</v>
      </c>
      <c r="C32" s="43" t="s">
        <v>44</v>
      </c>
      <c r="D32" s="23">
        <v>98410</v>
      </c>
      <c r="E32" s="23" t="s">
        <v>45</v>
      </c>
      <c r="F32" s="38">
        <v>30</v>
      </c>
      <c r="G32" s="42"/>
      <c r="H32" s="39" t="s">
        <v>19</v>
      </c>
      <c r="I32" s="39" t="s">
        <v>20</v>
      </c>
      <c r="J32" s="40">
        <v>1952.57</v>
      </c>
    </row>
    <row r="33" spans="2:10" x14ac:dyDescent="0.25">
      <c r="B33" s="41">
        <v>45238</v>
      </c>
      <c r="C33" s="43" t="s">
        <v>46</v>
      </c>
      <c r="D33" s="23">
        <v>98428</v>
      </c>
      <c r="E33" s="23" t="s">
        <v>47</v>
      </c>
      <c r="F33" s="38">
        <v>30</v>
      </c>
      <c r="G33" s="42"/>
      <c r="H33" s="39" t="s">
        <v>19</v>
      </c>
      <c r="I33" s="39" t="s">
        <v>20</v>
      </c>
      <c r="J33" s="40">
        <v>22385.21</v>
      </c>
    </row>
    <row r="34" spans="2:10" x14ac:dyDescent="0.25">
      <c r="B34" s="41">
        <v>45239</v>
      </c>
      <c r="C34" s="43" t="s">
        <v>48</v>
      </c>
      <c r="D34" s="23">
        <v>98619</v>
      </c>
      <c r="E34" s="23" t="s">
        <v>49</v>
      </c>
      <c r="F34" s="38">
        <v>30</v>
      </c>
      <c r="G34" s="42"/>
      <c r="H34" s="39" t="s">
        <v>19</v>
      </c>
      <c r="I34" s="39" t="s">
        <v>20</v>
      </c>
      <c r="J34" s="40">
        <v>47699.26</v>
      </c>
    </row>
    <row r="35" spans="2:10" x14ac:dyDescent="0.25">
      <c r="B35" s="41">
        <v>45243</v>
      </c>
      <c r="C35" s="43"/>
      <c r="D35" s="23">
        <v>98585</v>
      </c>
      <c r="E35" s="23" t="s">
        <v>42</v>
      </c>
      <c r="F35" s="23">
        <v>30</v>
      </c>
      <c r="G35" s="27"/>
      <c r="H35" s="39" t="s">
        <v>19</v>
      </c>
      <c r="I35" s="39" t="s">
        <v>20</v>
      </c>
      <c r="J35" s="40">
        <v>22385.21</v>
      </c>
    </row>
    <row r="36" spans="2:10" x14ac:dyDescent="0.25">
      <c r="B36" s="41">
        <v>45243</v>
      </c>
      <c r="C36" s="43" t="s">
        <v>50</v>
      </c>
      <c r="D36" s="23">
        <v>98680</v>
      </c>
      <c r="E36" s="23" t="s">
        <v>51</v>
      </c>
      <c r="F36" s="38">
        <v>30</v>
      </c>
      <c r="G36" s="27"/>
      <c r="H36" s="39" t="s">
        <v>19</v>
      </c>
      <c r="I36" s="39" t="s">
        <v>20</v>
      </c>
      <c r="J36" s="40">
        <v>72037.03</v>
      </c>
    </row>
    <row r="37" spans="2:10" x14ac:dyDescent="0.25">
      <c r="B37" s="41">
        <v>45244</v>
      </c>
      <c r="C37" s="43"/>
      <c r="D37" s="23">
        <v>98871</v>
      </c>
      <c r="E37" s="23" t="s">
        <v>52</v>
      </c>
      <c r="F37" s="23">
        <v>30</v>
      </c>
      <c r="G37" s="27"/>
      <c r="H37" s="39" t="s">
        <v>19</v>
      </c>
      <c r="I37" s="39" t="s">
        <v>20</v>
      </c>
      <c r="J37" s="40">
        <v>44770.400000000001</v>
      </c>
    </row>
    <row r="38" spans="2:10" x14ac:dyDescent="0.25">
      <c r="B38" s="41">
        <v>45244</v>
      </c>
      <c r="C38" s="43"/>
      <c r="D38" s="23">
        <v>99044</v>
      </c>
      <c r="E38" s="23" t="s">
        <v>53</v>
      </c>
      <c r="F38" s="23">
        <v>30</v>
      </c>
      <c r="G38" s="27"/>
      <c r="H38" s="39" t="s">
        <v>19</v>
      </c>
      <c r="I38" s="39" t="s">
        <v>20</v>
      </c>
      <c r="J38" s="40">
        <v>50628.11</v>
      </c>
    </row>
    <row r="39" spans="2:10" x14ac:dyDescent="0.25">
      <c r="B39" s="41">
        <v>45246</v>
      </c>
      <c r="C39" s="43"/>
      <c r="D39" s="23">
        <v>99104</v>
      </c>
      <c r="E39" s="23" t="s">
        <v>54</v>
      </c>
      <c r="F39" s="23">
        <v>30</v>
      </c>
      <c r="G39" s="27"/>
      <c r="H39" s="39" t="s">
        <v>19</v>
      </c>
      <c r="I39" s="39" t="s">
        <v>20</v>
      </c>
      <c r="J39" s="40">
        <v>44770.400000000001</v>
      </c>
    </row>
    <row r="40" spans="2:10" x14ac:dyDescent="0.25">
      <c r="B40" s="41">
        <v>45246</v>
      </c>
      <c r="C40" s="43"/>
      <c r="D40" s="23">
        <v>99141</v>
      </c>
      <c r="E40" s="23" t="s">
        <v>55</v>
      </c>
      <c r="F40" s="23">
        <v>30</v>
      </c>
      <c r="G40" s="27"/>
      <c r="H40" s="39" t="s">
        <v>19</v>
      </c>
      <c r="I40" s="39" t="s">
        <v>20</v>
      </c>
      <c r="J40" s="40">
        <v>52580.67</v>
      </c>
    </row>
    <row r="41" spans="2:10" x14ac:dyDescent="0.25">
      <c r="B41" s="41">
        <v>45247</v>
      </c>
      <c r="C41" s="43"/>
      <c r="D41" s="23">
        <v>99272</v>
      </c>
      <c r="E41" s="23" t="s">
        <v>56</v>
      </c>
      <c r="F41" s="23">
        <v>30</v>
      </c>
      <c r="G41" s="27"/>
      <c r="H41" s="39" t="s">
        <v>19</v>
      </c>
      <c r="I41" s="39" t="s">
        <v>20</v>
      </c>
      <c r="J41" s="40">
        <v>46722.97</v>
      </c>
    </row>
    <row r="42" spans="2:10" x14ac:dyDescent="0.25">
      <c r="B42" s="41">
        <v>45242</v>
      </c>
      <c r="C42" s="43"/>
      <c r="D42" s="23">
        <v>99402</v>
      </c>
      <c r="E42" s="23" t="s">
        <v>57</v>
      </c>
      <c r="F42" s="23">
        <v>30</v>
      </c>
      <c r="G42" s="27"/>
      <c r="H42" s="39" t="s">
        <v>19</v>
      </c>
      <c r="I42" s="39" t="s">
        <v>20</v>
      </c>
      <c r="J42" s="40">
        <v>23527.61</v>
      </c>
    </row>
    <row r="43" spans="2:10" x14ac:dyDescent="0.25">
      <c r="B43" s="41">
        <v>45252</v>
      </c>
      <c r="C43" s="43"/>
      <c r="D43" s="23">
        <v>99435</v>
      </c>
      <c r="E43" s="23" t="s">
        <v>58</v>
      </c>
      <c r="F43" s="23">
        <v>30</v>
      </c>
      <c r="G43" s="27"/>
      <c r="H43" s="39" t="s">
        <v>19</v>
      </c>
      <c r="I43" s="39" t="s">
        <v>20</v>
      </c>
      <c r="J43" s="40">
        <v>47699.26</v>
      </c>
    </row>
    <row r="44" spans="2:10" x14ac:dyDescent="0.25">
      <c r="B44" s="41">
        <v>45254</v>
      </c>
      <c r="C44" s="43"/>
      <c r="D44" s="23">
        <v>99576</v>
      </c>
      <c r="E44" s="23" t="s">
        <v>59</v>
      </c>
      <c r="F44" s="23">
        <v>30</v>
      </c>
      <c r="G44" s="27"/>
      <c r="H44" s="39" t="s">
        <v>19</v>
      </c>
      <c r="I44" s="39" t="s">
        <v>20</v>
      </c>
      <c r="J44" s="40">
        <v>46722.97</v>
      </c>
    </row>
    <row r="45" spans="2:10" x14ac:dyDescent="0.25">
      <c r="B45" s="41">
        <v>45256</v>
      </c>
      <c r="C45" s="43"/>
      <c r="D45" s="23">
        <v>99715</v>
      </c>
      <c r="E45" s="23" t="s">
        <v>60</v>
      </c>
      <c r="F45" s="23">
        <v>30</v>
      </c>
      <c r="G45" s="27"/>
      <c r="H45" s="39" t="s">
        <v>19</v>
      </c>
      <c r="I45" s="39" t="s">
        <v>20</v>
      </c>
      <c r="J45" s="40">
        <v>47055.21</v>
      </c>
    </row>
    <row r="46" spans="2:10" x14ac:dyDescent="0.25">
      <c r="B46" s="41">
        <v>45257</v>
      </c>
      <c r="C46" s="43"/>
      <c r="D46" s="23">
        <v>99818</v>
      </c>
      <c r="E46" s="23" t="s">
        <v>61</v>
      </c>
      <c r="F46" s="23">
        <v>30</v>
      </c>
      <c r="G46" s="27"/>
      <c r="H46" s="39" t="s">
        <v>19</v>
      </c>
      <c r="I46" s="39" t="s">
        <v>20</v>
      </c>
      <c r="J46" s="40">
        <v>26290.34</v>
      </c>
    </row>
    <row r="47" spans="2:10" x14ac:dyDescent="0.25">
      <c r="B47" s="41">
        <v>45259</v>
      </c>
      <c r="C47" s="43"/>
      <c r="D47" s="23">
        <v>99942</v>
      </c>
      <c r="E47" s="23" t="s">
        <v>62</v>
      </c>
      <c r="F47" s="23">
        <v>30</v>
      </c>
      <c r="G47" s="27"/>
      <c r="H47" s="39" t="s">
        <v>19</v>
      </c>
      <c r="I47" s="39" t="s">
        <v>20</v>
      </c>
      <c r="J47" s="40">
        <v>44770.400000000001</v>
      </c>
    </row>
    <row r="48" spans="2:10" x14ac:dyDescent="0.25">
      <c r="B48" s="41">
        <v>45264</v>
      </c>
      <c r="C48" s="43"/>
      <c r="D48" s="23">
        <v>100180</v>
      </c>
      <c r="E48" s="23" t="s">
        <v>63</v>
      </c>
      <c r="F48" s="23">
        <v>30</v>
      </c>
      <c r="G48" s="27"/>
      <c r="H48" s="39" t="s">
        <v>19</v>
      </c>
      <c r="I48" s="39" t="s">
        <v>20</v>
      </c>
      <c r="J48" s="40">
        <v>24411.48</v>
      </c>
    </row>
    <row r="49" spans="2:10" x14ac:dyDescent="0.25">
      <c r="B49" s="41">
        <v>45264</v>
      </c>
      <c r="C49" s="43"/>
      <c r="D49" s="23">
        <v>100259</v>
      </c>
      <c r="E49" s="23" t="s">
        <v>64</v>
      </c>
      <c r="F49" s="23">
        <v>30</v>
      </c>
      <c r="G49" s="27"/>
      <c r="H49" s="39" t="s">
        <v>19</v>
      </c>
      <c r="I49" s="39" t="s">
        <v>20</v>
      </c>
      <c r="J49" s="40">
        <v>51604.4</v>
      </c>
    </row>
    <row r="50" spans="2:10" x14ac:dyDescent="0.25">
      <c r="B50" s="41">
        <v>45265</v>
      </c>
      <c r="C50" s="43"/>
      <c r="D50" s="23">
        <v>100295</v>
      </c>
      <c r="E50" s="23" t="s">
        <v>65</v>
      </c>
      <c r="F50" s="23">
        <v>30</v>
      </c>
      <c r="G50" s="27"/>
      <c r="H50" s="39" t="s">
        <v>19</v>
      </c>
      <c r="I50" s="39" t="s">
        <v>20</v>
      </c>
      <c r="J50" s="40">
        <v>51092.62</v>
      </c>
    </row>
    <row r="51" spans="2:10" x14ac:dyDescent="0.25">
      <c r="B51" s="41">
        <v>45266</v>
      </c>
      <c r="C51" s="43"/>
      <c r="D51" s="23">
        <v>100421</v>
      </c>
      <c r="E51" s="23" t="s">
        <v>66</v>
      </c>
      <c r="F51" s="23">
        <v>30</v>
      </c>
      <c r="G51" s="27"/>
      <c r="H51" s="39" t="s">
        <v>19</v>
      </c>
      <c r="I51" s="39" t="s">
        <v>20</v>
      </c>
      <c r="J51" s="40">
        <v>47699.26</v>
      </c>
    </row>
    <row r="52" spans="2:10" x14ac:dyDescent="0.25">
      <c r="B52" s="41">
        <v>45265</v>
      </c>
      <c r="C52" s="43"/>
      <c r="D52" s="23">
        <v>100502</v>
      </c>
      <c r="E52" s="23" t="s">
        <v>67</v>
      </c>
      <c r="F52" s="23">
        <v>30</v>
      </c>
      <c r="G52" s="27"/>
      <c r="H52" s="39" t="s">
        <v>19</v>
      </c>
      <c r="I52" s="39" t="s">
        <v>20</v>
      </c>
      <c r="J52" s="40">
        <v>49440.33</v>
      </c>
    </row>
    <row r="53" spans="2:10" x14ac:dyDescent="0.25">
      <c r="B53" s="41">
        <v>45267</v>
      </c>
      <c r="C53" s="43"/>
      <c r="D53" s="23">
        <v>100530</v>
      </c>
      <c r="E53" s="23" t="s">
        <v>68</v>
      </c>
      <c r="F53" s="23">
        <v>30</v>
      </c>
      <c r="G53" s="27"/>
      <c r="H53" s="39" t="s">
        <v>19</v>
      </c>
      <c r="I53" s="39" t="s">
        <v>20</v>
      </c>
      <c r="J53" s="40">
        <v>23527.61</v>
      </c>
    </row>
    <row r="54" spans="2:10" x14ac:dyDescent="0.25">
      <c r="B54" s="41">
        <v>45267</v>
      </c>
      <c r="C54" s="43"/>
      <c r="D54" s="23">
        <v>100570</v>
      </c>
      <c r="E54" s="23" t="s">
        <v>69</v>
      </c>
      <c r="F54" s="23">
        <v>30</v>
      </c>
      <c r="G54" s="27"/>
      <c r="H54" s="39" t="s">
        <v>19</v>
      </c>
      <c r="I54" s="39" t="s">
        <v>20</v>
      </c>
      <c r="J54" s="40">
        <v>45746.68</v>
      </c>
    </row>
    <row r="55" spans="2:10" x14ac:dyDescent="0.25">
      <c r="B55" s="41">
        <v>45271</v>
      </c>
      <c r="C55" s="43"/>
      <c r="D55" s="23">
        <v>100626</v>
      </c>
      <c r="E55" s="23" t="s">
        <v>70</v>
      </c>
      <c r="F55" s="23">
        <v>30</v>
      </c>
      <c r="G55" s="27"/>
      <c r="H55" s="39" t="s">
        <v>19</v>
      </c>
      <c r="I55" s="39" t="s">
        <v>20</v>
      </c>
      <c r="J55" s="40">
        <v>44770.400000000001</v>
      </c>
    </row>
    <row r="56" spans="2:10" x14ac:dyDescent="0.25">
      <c r="B56" s="41">
        <v>45271</v>
      </c>
      <c r="C56" s="43"/>
      <c r="D56" s="23">
        <v>100734</v>
      </c>
      <c r="E56" s="23" t="s">
        <v>71</v>
      </c>
      <c r="F56" s="23">
        <v>30</v>
      </c>
      <c r="G56" s="27"/>
      <c r="H56" s="39" t="s">
        <v>19</v>
      </c>
      <c r="I56" s="39" t="s">
        <v>20</v>
      </c>
      <c r="J56" s="40">
        <v>23527.61</v>
      </c>
    </row>
    <row r="57" spans="2:10" x14ac:dyDescent="0.25">
      <c r="B57" s="41">
        <v>45274</v>
      </c>
      <c r="C57" s="43"/>
      <c r="D57" s="23">
        <v>101154</v>
      </c>
      <c r="E57" s="23" t="s">
        <v>72</v>
      </c>
      <c r="F57" s="23">
        <v>30</v>
      </c>
      <c r="G57" s="27"/>
      <c r="H57" s="39" t="s">
        <v>19</v>
      </c>
      <c r="I57" s="39" t="s">
        <v>20</v>
      </c>
      <c r="J57" s="40">
        <v>22385.21</v>
      </c>
    </row>
    <row r="58" spans="2:10" x14ac:dyDescent="0.25">
      <c r="B58" s="41">
        <v>45278</v>
      </c>
      <c r="C58" s="43"/>
      <c r="D58" s="23">
        <v>101277</v>
      </c>
      <c r="E58" s="23" t="s">
        <v>73</v>
      </c>
      <c r="F58" s="23">
        <v>30</v>
      </c>
      <c r="G58" s="27"/>
      <c r="H58" s="39" t="s">
        <v>19</v>
      </c>
      <c r="I58" s="39" t="s">
        <v>20</v>
      </c>
      <c r="J58" s="40">
        <v>25314.07</v>
      </c>
    </row>
    <row r="59" spans="2:10" x14ac:dyDescent="0.25">
      <c r="B59" s="41">
        <v>45279</v>
      </c>
      <c r="C59" s="43"/>
      <c r="D59" s="23">
        <v>101360</v>
      </c>
      <c r="E59" s="23" t="s">
        <v>74</v>
      </c>
      <c r="F59" s="23">
        <v>30</v>
      </c>
      <c r="G59" s="27"/>
      <c r="H59" s="39" t="s">
        <v>19</v>
      </c>
      <c r="I59" s="39" t="s">
        <v>20</v>
      </c>
      <c r="J59" s="40">
        <v>22385.21</v>
      </c>
    </row>
    <row r="60" spans="2:10" x14ac:dyDescent="0.25">
      <c r="B60" s="41" t="s">
        <v>75</v>
      </c>
      <c r="C60" s="43"/>
      <c r="D60" s="23">
        <v>101365</v>
      </c>
      <c r="E60" s="23" t="s">
        <v>76</v>
      </c>
      <c r="F60" s="23">
        <v>30</v>
      </c>
      <c r="G60" s="27"/>
      <c r="H60" s="39" t="s">
        <v>19</v>
      </c>
      <c r="I60" s="39" t="s">
        <v>20</v>
      </c>
      <c r="J60" s="40">
        <v>23527.61</v>
      </c>
    </row>
    <row r="61" spans="2:10" x14ac:dyDescent="0.25">
      <c r="B61" s="26"/>
      <c r="C61" s="27"/>
      <c r="D61" s="27"/>
      <c r="E61" s="28"/>
      <c r="F61" s="28"/>
      <c r="G61" s="27"/>
      <c r="H61" s="27"/>
      <c r="I61" s="27"/>
      <c r="J61" s="29">
        <f>SUM(J16:J60)</f>
        <v>1649161.9100000001</v>
      </c>
    </row>
    <row r="62" spans="2:10" x14ac:dyDescent="0.25">
      <c r="B62" s="30"/>
      <c r="C62" s="31"/>
      <c r="D62" s="31"/>
      <c r="E62" s="32"/>
      <c r="F62" s="32"/>
      <c r="G62" s="31"/>
      <c r="H62" s="31"/>
      <c r="I62" s="31"/>
      <c r="J62" s="33"/>
    </row>
    <row r="63" spans="2:10" x14ac:dyDescent="0.25">
      <c r="B63" s="30"/>
      <c r="C63" s="31"/>
      <c r="D63" s="31"/>
      <c r="E63" s="32"/>
      <c r="F63" s="32"/>
      <c r="G63" s="31"/>
      <c r="H63" s="31"/>
      <c r="I63" s="31"/>
      <c r="J63" s="33"/>
    </row>
    <row r="64" spans="2:10" x14ac:dyDescent="0.25">
      <c r="B64" s="34"/>
      <c r="C64" s="35"/>
      <c r="D64" s="35"/>
      <c r="E64" s="35"/>
      <c r="F64" s="35"/>
      <c r="G64" s="19" t="s">
        <v>77</v>
      </c>
      <c r="H64" s="36"/>
      <c r="I64" s="36"/>
      <c r="J64" s="44"/>
    </row>
    <row r="65" spans="2:10" x14ac:dyDescent="0.25">
      <c r="B65" s="45">
        <v>45232</v>
      </c>
      <c r="C65" s="46" t="s">
        <v>78</v>
      </c>
      <c r="D65" s="46">
        <v>153</v>
      </c>
      <c r="E65" s="46" t="s">
        <v>79</v>
      </c>
      <c r="F65" s="38">
        <v>90</v>
      </c>
      <c r="G65" s="47"/>
      <c r="H65" s="39" t="s">
        <v>80</v>
      </c>
      <c r="I65" s="39" t="s">
        <v>81</v>
      </c>
      <c r="J65" s="48">
        <v>44250</v>
      </c>
    </row>
    <row r="66" spans="2:10" x14ac:dyDescent="0.25">
      <c r="B66" s="45">
        <v>45233</v>
      </c>
      <c r="C66" s="46" t="s">
        <v>82</v>
      </c>
      <c r="D66" s="46">
        <v>154</v>
      </c>
      <c r="E66" s="46" t="s">
        <v>83</v>
      </c>
      <c r="F66" s="49">
        <v>90</v>
      </c>
      <c r="G66" s="47"/>
      <c r="H66" s="39" t="s">
        <v>84</v>
      </c>
      <c r="I66" s="39" t="s">
        <v>85</v>
      </c>
      <c r="J66" s="48">
        <v>17700</v>
      </c>
    </row>
    <row r="67" spans="2:10" x14ac:dyDescent="0.25">
      <c r="B67" s="45"/>
      <c r="C67" s="46"/>
      <c r="D67" s="46"/>
      <c r="E67" s="46"/>
      <c r="F67" s="46"/>
      <c r="G67" s="50"/>
      <c r="H67" s="51"/>
      <c r="I67" s="39"/>
      <c r="J67" s="52">
        <f>SUM(J65:J66)</f>
        <v>61950</v>
      </c>
    </row>
    <row r="68" spans="2:10" x14ac:dyDescent="0.25">
      <c r="B68" s="53"/>
      <c r="C68" s="54"/>
      <c r="D68" s="54"/>
      <c r="E68" s="54"/>
      <c r="F68" s="54"/>
      <c r="G68" s="55"/>
      <c r="H68" s="31"/>
      <c r="I68" s="31"/>
      <c r="J68" s="56"/>
    </row>
    <row r="69" spans="2:10" x14ac:dyDescent="0.25">
      <c r="B69" s="53"/>
      <c r="C69" s="54"/>
      <c r="D69" s="54"/>
      <c r="E69" s="54"/>
      <c r="F69" s="54"/>
      <c r="G69" s="55"/>
      <c r="H69" s="31"/>
      <c r="I69" s="31"/>
      <c r="J69" s="56"/>
    </row>
    <row r="70" spans="2:10" x14ac:dyDescent="0.25">
      <c r="B70" s="57"/>
      <c r="C70" s="18"/>
      <c r="D70" s="18"/>
      <c r="E70" s="18"/>
      <c r="F70" s="18"/>
      <c r="G70" s="19" t="s">
        <v>86</v>
      </c>
      <c r="H70" s="19"/>
      <c r="I70" s="19"/>
      <c r="J70" s="44"/>
    </row>
    <row r="71" spans="2:10" x14ac:dyDescent="0.25">
      <c r="B71" s="58">
        <v>45058</v>
      </c>
      <c r="C71" s="59" t="s">
        <v>87</v>
      </c>
      <c r="D71" s="60">
        <v>446229</v>
      </c>
      <c r="E71" s="59" t="s">
        <v>88</v>
      </c>
      <c r="F71" s="59">
        <v>30</v>
      </c>
      <c r="G71" s="61"/>
      <c r="H71" s="61" t="s">
        <v>89</v>
      </c>
      <c r="I71" s="61" t="s">
        <v>20</v>
      </c>
      <c r="J71" s="62">
        <v>4820</v>
      </c>
    </row>
    <row r="72" spans="2:10" x14ac:dyDescent="0.25">
      <c r="B72" s="58">
        <v>45271</v>
      </c>
      <c r="C72" s="59"/>
      <c r="D72" s="60">
        <v>9000018974</v>
      </c>
      <c r="E72" s="59" t="s">
        <v>90</v>
      </c>
      <c r="F72" s="63">
        <v>30</v>
      </c>
      <c r="G72" s="64"/>
      <c r="H72" s="65" t="s">
        <v>91</v>
      </c>
      <c r="I72" s="65" t="s">
        <v>85</v>
      </c>
      <c r="J72" s="62">
        <v>15000</v>
      </c>
    </row>
    <row r="73" spans="2:10" x14ac:dyDescent="0.25">
      <c r="B73" s="58">
        <v>45271</v>
      </c>
      <c r="C73" s="59"/>
      <c r="D73" s="60">
        <v>9000018975</v>
      </c>
      <c r="E73" s="59" t="s">
        <v>92</v>
      </c>
      <c r="F73" s="59">
        <v>30</v>
      </c>
      <c r="G73" s="61"/>
      <c r="H73" s="61" t="s">
        <v>91</v>
      </c>
      <c r="I73" s="61" t="s">
        <v>85</v>
      </c>
      <c r="J73" s="62">
        <v>15000</v>
      </c>
    </row>
    <row r="74" spans="2:10" x14ac:dyDescent="0.25">
      <c r="B74" s="58">
        <v>45271</v>
      </c>
      <c r="C74" s="59" t="s">
        <v>93</v>
      </c>
      <c r="D74" s="60">
        <v>9000019036</v>
      </c>
      <c r="E74" s="59" t="s">
        <v>94</v>
      </c>
      <c r="F74" s="59">
        <v>30</v>
      </c>
      <c r="G74" s="66"/>
      <c r="H74" s="61" t="s">
        <v>89</v>
      </c>
      <c r="I74" s="61" t="s">
        <v>20</v>
      </c>
      <c r="J74" s="62">
        <v>568520</v>
      </c>
    </row>
    <row r="75" spans="2:10" x14ac:dyDescent="0.25">
      <c r="B75" s="58">
        <v>45279</v>
      </c>
      <c r="C75" s="59" t="s">
        <v>95</v>
      </c>
      <c r="D75" s="60">
        <v>9000019742</v>
      </c>
      <c r="E75" s="59" t="s">
        <v>96</v>
      </c>
      <c r="F75" s="59">
        <v>30</v>
      </c>
      <c r="G75" s="66"/>
      <c r="H75" s="61" t="s">
        <v>89</v>
      </c>
      <c r="I75" s="61" t="s">
        <v>20</v>
      </c>
      <c r="J75" s="62">
        <v>2700</v>
      </c>
    </row>
    <row r="76" spans="2:10" x14ac:dyDescent="0.25">
      <c r="B76" s="26"/>
      <c r="C76" s="27"/>
      <c r="D76" s="28" t="s">
        <v>15</v>
      </c>
      <c r="E76" s="28"/>
      <c r="F76" s="28"/>
      <c r="G76" s="67"/>
      <c r="H76" s="27"/>
      <c r="I76" s="27"/>
      <c r="J76" s="29">
        <f>SUM(J71:J75)</f>
        <v>606040</v>
      </c>
    </row>
    <row r="77" spans="2:10" x14ac:dyDescent="0.25">
      <c r="B77" s="30"/>
      <c r="C77" s="31"/>
      <c r="D77" s="31"/>
      <c r="E77" s="32"/>
      <c r="F77" s="32"/>
      <c r="G77" s="31"/>
      <c r="H77" s="31"/>
      <c r="I77" s="31"/>
      <c r="J77" s="33"/>
    </row>
    <row r="78" spans="2:10" x14ac:dyDescent="0.25">
      <c r="B78" s="30"/>
      <c r="C78" s="31"/>
      <c r="D78" s="31"/>
      <c r="E78" s="32"/>
      <c r="F78" s="32"/>
      <c r="G78" s="31"/>
      <c r="H78" s="31"/>
      <c r="I78" s="31"/>
      <c r="J78" s="33"/>
    </row>
    <row r="79" spans="2:10" x14ac:dyDescent="0.25">
      <c r="B79" s="34"/>
      <c r="C79" s="35"/>
      <c r="D79" s="35"/>
      <c r="E79" s="35"/>
      <c r="F79" s="35"/>
      <c r="G79" s="19" t="s">
        <v>97</v>
      </c>
      <c r="H79" s="36"/>
      <c r="I79" s="36"/>
      <c r="J79" s="44"/>
    </row>
    <row r="80" spans="2:10" x14ac:dyDescent="0.25">
      <c r="B80" s="41">
        <v>45271</v>
      </c>
      <c r="C80" s="23" t="s">
        <v>98</v>
      </c>
      <c r="D80" s="23">
        <v>45360</v>
      </c>
      <c r="E80" s="23" t="s">
        <v>99</v>
      </c>
      <c r="F80" s="23">
        <v>30</v>
      </c>
      <c r="G80" s="27"/>
      <c r="H80" s="61" t="s">
        <v>89</v>
      </c>
      <c r="I80" s="61" t="s">
        <v>20</v>
      </c>
      <c r="J80" s="25">
        <v>52350</v>
      </c>
    </row>
    <row r="81" spans="2:10" x14ac:dyDescent="0.25">
      <c r="B81" s="68"/>
      <c r="C81" s="69"/>
      <c r="D81" s="69"/>
      <c r="E81" s="69"/>
      <c r="F81" s="69"/>
      <c r="G81" s="70"/>
      <c r="H81" s="27"/>
      <c r="I81" s="27"/>
      <c r="J81" s="71">
        <f>SUM(J80:J80)</f>
        <v>52350</v>
      </c>
    </row>
    <row r="82" spans="2:10" x14ac:dyDescent="0.25">
      <c r="B82" s="53"/>
      <c r="C82" s="54"/>
      <c r="D82" s="54"/>
      <c r="E82" s="54"/>
      <c r="F82" s="54"/>
      <c r="G82" s="55"/>
      <c r="H82" s="31"/>
      <c r="I82" s="31"/>
      <c r="J82" s="56"/>
    </row>
    <row r="83" spans="2:10" x14ac:dyDescent="0.25">
      <c r="B83" s="53"/>
      <c r="C83" s="54"/>
      <c r="D83" s="54"/>
      <c r="E83" s="54"/>
      <c r="F83" s="54"/>
      <c r="G83" s="55"/>
      <c r="H83" s="31"/>
      <c r="I83" s="31"/>
      <c r="J83" s="56"/>
    </row>
    <row r="84" spans="2:10" x14ac:dyDescent="0.25">
      <c r="B84" s="35"/>
      <c r="C84" s="35"/>
      <c r="D84" s="35"/>
      <c r="E84" s="35"/>
      <c r="F84" s="35"/>
      <c r="G84" s="19" t="s">
        <v>100</v>
      </c>
      <c r="H84" s="36"/>
      <c r="I84" s="36"/>
      <c r="J84" s="44"/>
    </row>
    <row r="85" spans="2:10" x14ac:dyDescent="0.25">
      <c r="B85" s="58">
        <v>45174</v>
      </c>
      <c r="C85" s="23" t="s">
        <v>101</v>
      </c>
      <c r="D85" s="23">
        <v>411027</v>
      </c>
      <c r="E85" s="23" t="s">
        <v>102</v>
      </c>
      <c r="F85" s="23">
        <v>90</v>
      </c>
      <c r="G85" s="66"/>
      <c r="H85" s="39" t="s">
        <v>103</v>
      </c>
      <c r="I85" s="39" t="s">
        <v>104</v>
      </c>
      <c r="J85" s="48">
        <v>31860</v>
      </c>
    </row>
    <row r="86" spans="2:10" x14ac:dyDescent="0.25">
      <c r="B86" s="47"/>
      <c r="C86" s="23"/>
      <c r="D86" s="23"/>
      <c r="E86" s="23"/>
      <c r="F86" s="23"/>
      <c r="G86" s="67"/>
      <c r="H86" s="39"/>
      <c r="I86" s="39"/>
      <c r="J86" s="52">
        <f>SUM(J85)</f>
        <v>31860</v>
      </c>
    </row>
    <row r="87" spans="2:10" x14ac:dyDescent="0.25">
      <c r="B87" s="53"/>
      <c r="C87" s="54"/>
      <c r="D87" s="54"/>
      <c r="E87" s="54"/>
      <c r="F87" s="54"/>
      <c r="G87" s="55"/>
      <c r="H87" s="31"/>
      <c r="I87" s="31"/>
      <c r="J87" s="56"/>
    </row>
    <row r="88" spans="2:10" x14ac:dyDescent="0.25">
      <c r="B88" s="53"/>
      <c r="C88" s="54"/>
      <c r="D88" s="54"/>
      <c r="E88" s="54"/>
      <c r="F88" s="54"/>
      <c r="G88" s="55"/>
      <c r="H88" s="31"/>
      <c r="I88" s="31"/>
      <c r="J88" s="56"/>
    </row>
    <row r="89" spans="2:10" x14ac:dyDescent="0.25">
      <c r="B89" s="34"/>
      <c r="C89" s="35"/>
      <c r="D89" s="35"/>
      <c r="E89" s="35"/>
      <c r="F89" s="35"/>
      <c r="G89" s="19" t="s">
        <v>105</v>
      </c>
      <c r="H89" s="36"/>
      <c r="I89" s="36"/>
      <c r="J89" s="44"/>
    </row>
    <row r="90" spans="2:10" x14ac:dyDescent="0.25">
      <c r="B90" s="41">
        <v>45205</v>
      </c>
      <c r="C90" s="23"/>
      <c r="D90" s="23">
        <v>199</v>
      </c>
      <c r="E90" s="23" t="s">
        <v>106</v>
      </c>
      <c r="F90" s="23">
        <v>30</v>
      </c>
      <c r="G90" s="27"/>
      <c r="H90" s="39" t="s">
        <v>107</v>
      </c>
      <c r="I90" s="39" t="s">
        <v>108</v>
      </c>
      <c r="J90" s="48">
        <v>144040</v>
      </c>
    </row>
    <row r="91" spans="2:10" x14ac:dyDescent="0.25">
      <c r="B91" s="68"/>
      <c r="C91" s="69"/>
      <c r="D91" s="69"/>
      <c r="E91" s="69"/>
      <c r="F91" s="69"/>
      <c r="G91" s="70"/>
      <c r="H91" s="27"/>
      <c r="I91" s="27"/>
      <c r="J91" s="52">
        <f>SUM(J90:J90)</f>
        <v>144040</v>
      </c>
    </row>
    <row r="92" spans="2:10" x14ac:dyDescent="0.25">
      <c r="B92" s="53"/>
      <c r="C92" s="54"/>
      <c r="D92" s="54"/>
      <c r="E92" s="54"/>
      <c r="F92" s="54"/>
      <c r="G92" s="55"/>
      <c r="H92" s="31"/>
      <c r="I92" s="31"/>
      <c r="J92" s="56"/>
    </row>
    <row r="93" spans="2:10" x14ac:dyDescent="0.25">
      <c r="B93" s="53"/>
      <c r="C93" s="54"/>
      <c r="D93" s="54"/>
      <c r="E93" s="54"/>
      <c r="F93" s="54"/>
      <c r="G93" s="55"/>
      <c r="H93" s="31"/>
      <c r="I93" s="31"/>
      <c r="J93" s="56"/>
    </row>
    <row r="94" spans="2:10" x14ac:dyDescent="0.25">
      <c r="B94" s="34"/>
      <c r="C94" s="35"/>
      <c r="D94" s="35"/>
      <c r="E94" s="35"/>
      <c r="F94" s="35"/>
      <c r="G94" s="72" t="s">
        <v>109</v>
      </c>
      <c r="H94" s="36"/>
      <c r="I94" s="36"/>
      <c r="J94" s="44"/>
    </row>
    <row r="95" spans="2:10" x14ac:dyDescent="0.25">
      <c r="B95" s="45">
        <v>45248</v>
      </c>
      <c r="C95" s="46"/>
      <c r="D95" s="46">
        <v>17544</v>
      </c>
      <c r="E95" s="46" t="s">
        <v>110</v>
      </c>
      <c r="F95" s="23">
        <v>30</v>
      </c>
      <c r="G95" s="24"/>
      <c r="H95" s="39" t="s">
        <v>107</v>
      </c>
      <c r="I95" s="39" t="s">
        <v>108</v>
      </c>
      <c r="J95" s="48">
        <v>110800</v>
      </c>
    </row>
    <row r="96" spans="2:10" x14ac:dyDescent="0.25">
      <c r="B96" s="45">
        <v>45249</v>
      </c>
      <c r="C96" s="46"/>
      <c r="D96" s="46">
        <v>17545</v>
      </c>
      <c r="E96" s="46" t="s">
        <v>111</v>
      </c>
      <c r="F96" s="23">
        <v>30</v>
      </c>
      <c r="G96" s="24"/>
      <c r="H96" s="39" t="s">
        <v>107</v>
      </c>
      <c r="I96" s="39" t="s">
        <v>108</v>
      </c>
      <c r="J96" s="48">
        <v>110800</v>
      </c>
    </row>
    <row r="97" spans="2:10" x14ac:dyDescent="0.25">
      <c r="B97" s="45">
        <v>45275</v>
      </c>
      <c r="C97" s="46"/>
      <c r="D97" s="46">
        <v>17766</v>
      </c>
      <c r="E97" s="46" t="s">
        <v>112</v>
      </c>
      <c r="F97" s="23">
        <v>30</v>
      </c>
      <c r="G97" s="24"/>
      <c r="H97" s="39" t="s">
        <v>107</v>
      </c>
      <c r="I97" s="39" t="s">
        <v>108</v>
      </c>
      <c r="J97" s="48">
        <v>110800</v>
      </c>
    </row>
    <row r="98" spans="2:10" x14ac:dyDescent="0.25">
      <c r="B98" s="68"/>
      <c r="C98" s="69"/>
      <c r="D98" s="69"/>
      <c r="E98" s="69"/>
      <c r="F98" s="69"/>
      <c r="G98" s="70"/>
      <c r="H98" s="27"/>
      <c r="I98" s="27"/>
      <c r="J98" s="52">
        <f>SUM(J95:J97)</f>
        <v>332400</v>
      </c>
    </row>
    <row r="99" spans="2:10" x14ac:dyDescent="0.25">
      <c r="B99" s="53"/>
      <c r="C99" s="54"/>
      <c r="D99" s="54"/>
      <c r="E99" s="54"/>
      <c r="F99" s="54"/>
      <c r="G99" s="55"/>
      <c r="H99" s="31"/>
      <c r="I99" s="31"/>
      <c r="J99" s="56"/>
    </row>
    <row r="100" spans="2:10" x14ac:dyDescent="0.25">
      <c r="B100" s="53"/>
      <c r="C100" s="54"/>
      <c r="D100" s="54"/>
      <c r="E100" s="54"/>
      <c r="F100" s="54"/>
      <c r="G100" s="55"/>
      <c r="H100" s="31"/>
      <c r="I100" s="31"/>
      <c r="J100" s="56"/>
    </row>
    <row r="101" spans="2:10" x14ac:dyDescent="0.25">
      <c r="B101" s="73"/>
      <c r="C101" s="74"/>
      <c r="D101" s="74"/>
      <c r="E101" s="74"/>
      <c r="F101" s="74"/>
      <c r="G101" s="19" t="s">
        <v>113</v>
      </c>
      <c r="H101" s="75"/>
      <c r="I101" s="75"/>
      <c r="J101" s="76"/>
    </row>
    <row r="102" spans="2:10" x14ac:dyDescent="0.25">
      <c r="B102" s="22">
        <v>45266</v>
      </c>
      <c r="C102" s="24" t="s">
        <v>114</v>
      </c>
      <c r="D102" s="23">
        <v>487</v>
      </c>
      <c r="E102" s="23" t="s">
        <v>115</v>
      </c>
      <c r="F102" s="23">
        <v>90</v>
      </c>
      <c r="G102" s="77"/>
      <c r="H102" s="61" t="s">
        <v>116</v>
      </c>
      <c r="I102" s="61" t="s">
        <v>117</v>
      </c>
      <c r="J102" s="25">
        <v>92314.52</v>
      </c>
    </row>
    <row r="103" spans="2:10" x14ac:dyDescent="0.25">
      <c r="B103" s="68"/>
      <c r="C103" s="69"/>
      <c r="D103" s="69"/>
      <c r="E103" s="69"/>
      <c r="F103" s="69"/>
      <c r="G103" s="70" t="s">
        <v>118</v>
      </c>
      <c r="H103" s="27"/>
      <c r="I103" s="27"/>
      <c r="J103" s="71">
        <f>SUM(J102:J102)</f>
        <v>92314.52</v>
      </c>
    </row>
    <row r="104" spans="2:10" x14ac:dyDescent="0.25">
      <c r="B104" s="53"/>
      <c r="C104" s="54"/>
      <c r="D104" s="54"/>
      <c r="E104" s="54"/>
      <c r="F104" s="54"/>
      <c r="G104" s="55"/>
      <c r="H104" s="31"/>
      <c r="I104" s="31"/>
      <c r="J104" s="56"/>
    </row>
    <row r="105" spans="2:10" x14ac:dyDescent="0.25">
      <c r="B105" s="53"/>
      <c r="C105" s="54"/>
      <c r="D105" s="54"/>
      <c r="E105" s="54"/>
      <c r="F105" s="54"/>
      <c r="G105" s="55"/>
      <c r="H105" s="31"/>
      <c r="I105" s="31"/>
      <c r="J105" s="56"/>
    </row>
    <row r="106" spans="2:10" x14ac:dyDescent="0.25">
      <c r="B106" s="73"/>
      <c r="C106" s="74"/>
      <c r="D106" s="74"/>
      <c r="E106" s="74"/>
      <c r="F106" s="74"/>
      <c r="G106" s="72" t="s">
        <v>119</v>
      </c>
      <c r="H106" s="75"/>
      <c r="I106" s="75"/>
      <c r="J106" s="76"/>
    </row>
    <row r="107" spans="2:10" x14ac:dyDescent="0.25">
      <c r="B107" s="22">
        <v>45275</v>
      </c>
      <c r="C107" s="24" t="s">
        <v>120</v>
      </c>
      <c r="D107" s="23" t="s">
        <v>121</v>
      </c>
      <c r="E107" s="23" t="s">
        <v>122</v>
      </c>
      <c r="F107" s="23">
        <v>30</v>
      </c>
      <c r="G107" s="77"/>
      <c r="H107" s="61" t="s">
        <v>123</v>
      </c>
      <c r="I107" s="61" t="s">
        <v>124</v>
      </c>
      <c r="J107" s="25">
        <v>20650</v>
      </c>
    </row>
    <row r="108" spans="2:10" x14ac:dyDescent="0.25">
      <c r="B108" s="68"/>
      <c r="C108" s="69"/>
      <c r="D108" s="69"/>
      <c r="E108" s="69"/>
      <c r="F108" s="69"/>
      <c r="G108" s="70"/>
      <c r="H108" s="27"/>
      <c r="I108" s="27"/>
      <c r="J108" s="71">
        <f>SUM(J107)</f>
        <v>20650</v>
      </c>
    </row>
    <row r="109" spans="2:10" x14ac:dyDescent="0.25">
      <c r="B109" s="53"/>
      <c r="C109" s="54"/>
      <c r="D109" s="54"/>
      <c r="E109" s="54"/>
      <c r="F109" s="54"/>
      <c r="G109" s="55"/>
      <c r="H109" s="31"/>
      <c r="I109" s="31"/>
      <c r="J109" s="56"/>
    </row>
    <row r="110" spans="2:10" x14ac:dyDescent="0.25">
      <c r="B110" s="53"/>
      <c r="C110" s="54"/>
      <c r="D110" s="54"/>
      <c r="E110" s="54"/>
      <c r="F110" s="54"/>
      <c r="G110" s="55"/>
      <c r="H110" s="31"/>
      <c r="I110" s="31"/>
      <c r="J110" s="56"/>
    </row>
    <row r="111" spans="2:10" x14ac:dyDescent="0.25">
      <c r="B111" s="78"/>
      <c r="C111" s="79"/>
      <c r="D111" s="79"/>
      <c r="E111" s="79"/>
      <c r="F111" s="80"/>
      <c r="G111" s="81" t="s">
        <v>125</v>
      </c>
      <c r="H111" s="82" t="s">
        <v>126</v>
      </c>
      <c r="I111" s="83"/>
      <c r="J111" s="84">
        <f>J12+J67+J76+J81+J98+J61+J108+J86+J91+J103</f>
        <v>3050766.43</v>
      </c>
    </row>
    <row r="112" spans="2:10" x14ac:dyDescent="0.25">
      <c r="B112" s="85"/>
      <c r="C112" s="85"/>
      <c r="D112" s="85"/>
      <c r="E112" s="86"/>
      <c r="F112" s="85"/>
      <c r="G112" s="85"/>
      <c r="H112" s="85"/>
      <c r="I112" s="85"/>
      <c r="J112" s="85"/>
    </row>
    <row r="113" spans="2:10" x14ac:dyDescent="0.25">
      <c r="B113" s="85"/>
      <c r="C113" s="85"/>
      <c r="D113" s="85"/>
      <c r="E113" s="86"/>
      <c r="F113" s="85"/>
      <c r="G113" s="85"/>
      <c r="H113" s="85"/>
      <c r="I113" s="85"/>
      <c r="J113" s="85"/>
    </row>
    <row r="114" spans="2:10" x14ac:dyDescent="0.25">
      <c r="B114" s="34"/>
      <c r="C114" s="35"/>
      <c r="D114" s="35"/>
      <c r="E114" s="35"/>
      <c r="F114" s="35"/>
      <c r="G114" s="72" t="s">
        <v>127</v>
      </c>
      <c r="H114" s="36"/>
      <c r="I114" s="36"/>
      <c r="J114" s="44"/>
    </row>
    <row r="115" spans="2:10" x14ac:dyDescent="0.25">
      <c r="B115" s="45">
        <v>43866</v>
      </c>
      <c r="C115" s="46" t="s">
        <v>128</v>
      </c>
      <c r="D115" s="46">
        <v>79255</v>
      </c>
      <c r="E115" s="46" t="s">
        <v>129</v>
      </c>
      <c r="F115" s="46"/>
      <c r="G115" s="87" t="s">
        <v>130</v>
      </c>
      <c r="H115" s="39" t="s">
        <v>131</v>
      </c>
      <c r="I115" s="39" t="s">
        <v>132</v>
      </c>
      <c r="J115" s="48">
        <v>17097.61</v>
      </c>
    </row>
    <row r="116" spans="2:10" x14ac:dyDescent="0.25">
      <c r="B116" s="45"/>
      <c r="C116" s="46"/>
      <c r="D116" s="46"/>
      <c r="E116" s="46"/>
      <c r="F116" s="46"/>
      <c r="G116" s="50"/>
      <c r="H116" s="39"/>
      <c r="I116" s="39"/>
      <c r="J116" s="52">
        <f>SUM(J115)</f>
        <v>17097.61</v>
      </c>
    </row>
    <row r="117" spans="2:10" x14ac:dyDescent="0.25">
      <c r="B117" s="88"/>
      <c r="C117" s="89"/>
      <c r="D117" s="89"/>
      <c r="E117" s="89"/>
      <c r="F117" s="89"/>
      <c r="G117" s="90"/>
      <c r="H117" s="91"/>
      <c r="I117" s="91"/>
      <c r="J117" s="56"/>
    </row>
    <row r="118" spans="2:10" x14ac:dyDescent="0.25">
      <c r="B118" s="88"/>
      <c r="C118" s="89"/>
      <c r="D118" s="89"/>
      <c r="E118" s="89"/>
      <c r="F118" s="89"/>
      <c r="G118" s="90"/>
      <c r="H118" s="91"/>
      <c r="I118" s="91"/>
      <c r="J118" s="56"/>
    </row>
    <row r="119" spans="2:10" x14ac:dyDescent="0.25">
      <c r="B119" s="34"/>
      <c r="C119" s="35"/>
      <c r="D119" s="35"/>
      <c r="E119" s="35"/>
      <c r="F119" s="35"/>
      <c r="G119" s="72" t="s">
        <v>133</v>
      </c>
      <c r="H119" s="36"/>
      <c r="I119" s="36"/>
      <c r="J119" s="44"/>
    </row>
    <row r="120" spans="2:10" x14ac:dyDescent="0.25">
      <c r="B120" s="45">
        <v>45147</v>
      </c>
      <c r="C120" s="46"/>
      <c r="D120" s="46">
        <v>699</v>
      </c>
      <c r="E120" s="46" t="s">
        <v>134</v>
      </c>
      <c r="F120" s="46">
        <v>30</v>
      </c>
      <c r="G120" s="92"/>
      <c r="H120" s="39" t="s">
        <v>135</v>
      </c>
      <c r="I120" s="39" t="s">
        <v>136</v>
      </c>
      <c r="J120" s="48">
        <v>6000</v>
      </c>
    </row>
    <row r="121" spans="2:10" x14ac:dyDescent="0.25">
      <c r="B121" s="45">
        <v>45176</v>
      </c>
      <c r="C121" s="46"/>
      <c r="D121" s="46">
        <v>709</v>
      </c>
      <c r="E121" s="46" t="s">
        <v>137</v>
      </c>
      <c r="F121" s="46">
        <v>30</v>
      </c>
      <c r="G121" s="92"/>
      <c r="H121" s="39" t="s">
        <v>135</v>
      </c>
      <c r="I121" s="39" t="s">
        <v>136</v>
      </c>
      <c r="J121" s="48">
        <v>16000</v>
      </c>
    </row>
    <row r="122" spans="2:10" x14ac:dyDescent="0.25">
      <c r="B122" s="45">
        <v>45194</v>
      </c>
      <c r="C122" s="46"/>
      <c r="D122" s="46">
        <v>717</v>
      </c>
      <c r="E122" s="46" t="s">
        <v>138</v>
      </c>
      <c r="F122" s="46">
        <v>30</v>
      </c>
      <c r="G122" s="92"/>
      <c r="H122" s="39" t="s">
        <v>135</v>
      </c>
      <c r="I122" s="39" t="s">
        <v>136</v>
      </c>
      <c r="J122" s="48">
        <v>17500</v>
      </c>
    </row>
    <row r="123" spans="2:10" x14ac:dyDescent="0.25">
      <c r="B123" s="45"/>
      <c r="C123" s="46"/>
      <c r="D123" s="46"/>
      <c r="E123" s="46"/>
      <c r="F123" s="46"/>
      <c r="G123" s="50"/>
      <c r="H123" s="39"/>
      <c r="I123" s="39"/>
      <c r="J123" s="52">
        <f>SUM(J120:J122)</f>
        <v>39500</v>
      </c>
    </row>
    <row r="124" spans="2:10" x14ac:dyDescent="0.25">
      <c r="B124" s="88"/>
      <c r="C124" s="89"/>
      <c r="D124" s="89"/>
      <c r="E124" s="89" t="s">
        <v>15</v>
      </c>
      <c r="F124" s="89"/>
      <c r="G124" s="90"/>
      <c r="H124" s="91"/>
      <c r="I124" s="91"/>
      <c r="J124" s="56"/>
    </row>
    <row r="125" spans="2:10" x14ac:dyDescent="0.25">
      <c r="B125" s="88"/>
      <c r="C125" s="89"/>
      <c r="D125" s="89"/>
      <c r="E125" s="89"/>
      <c r="F125" s="89"/>
      <c r="G125" s="90"/>
      <c r="H125" s="91"/>
      <c r="I125" s="91"/>
      <c r="J125" s="56"/>
    </row>
    <row r="126" spans="2:10" x14ac:dyDescent="0.25">
      <c r="B126" s="34"/>
      <c r="C126" s="35"/>
      <c r="D126" s="35"/>
      <c r="E126" s="35"/>
      <c r="F126" s="35"/>
      <c r="G126" s="93" t="s">
        <v>139</v>
      </c>
      <c r="H126" s="36"/>
      <c r="I126" s="36"/>
      <c r="J126" s="44"/>
    </row>
    <row r="127" spans="2:10" x14ac:dyDescent="0.25">
      <c r="B127" s="45">
        <v>45232</v>
      </c>
      <c r="C127" s="45" t="s">
        <v>140</v>
      </c>
      <c r="D127" s="46">
        <v>2</v>
      </c>
      <c r="E127" s="46" t="s">
        <v>141</v>
      </c>
      <c r="F127" s="49">
        <v>90</v>
      </c>
      <c r="G127" s="66"/>
      <c r="H127" s="39" t="s">
        <v>142</v>
      </c>
      <c r="I127" s="39" t="s">
        <v>143</v>
      </c>
      <c r="J127" s="48">
        <v>4185</v>
      </c>
    </row>
    <row r="128" spans="2:10" x14ac:dyDescent="0.25">
      <c r="B128" s="45">
        <v>45260</v>
      </c>
      <c r="C128" s="68"/>
      <c r="D128" s="46">
        <v>3</v>
      </c>
      <c r="E128" s="46" t="s">
        <v>144</v>
      </c>
      <c r="F128" s="46">
        <v>90</v>
      </c>
      <c r="G128" s="66"/>
      <c r="H128" s="39" t="s">
        <v>142</v>
      </c>
      <c r="I128" s="39" t="s">
        <v>143</v>
      </c>
      <c r="J128" s="48">
        <v>1368</v>
      </c>
    </row>
    <row r="129" spans="2:10" x14ac:dyDescent="0.25">
      <c r="B129" s="45">
        <v>45282</v>
      </c>
      <c r="C129" s="68"/>
      <c r="D129" s="46">
        <v>4</v>
      </c>
      <c r="E129" s="46" t="s">
        <v>145</v>
      </c>
      <c r="F129" s="46">
        <v>90</v>
      </c>
      <c r="G129" s="66"/>
      <c r="H129" s="39" t="s">
        <v>142</v>
      </c>
      <c r="I129" s="39" t="s">
        <v>143</v>
      </c>
      <c r="J129" s="48">
        <v>7002</v>
      </c>
    </row>
    <row r="130" spans="2:10" x14ac:dyDescent="0.25">
      <c r="B130" s="45">
        <v>45283</v>
      </c>
      <c r="C130" s="68"/>
      <c r="D130" s="46">
        <v>5</v>
      </c>
      <c r="E130" s="46" t="s">
        <v>146</v>
      </c>
      <c r="F130" s="46">
        <v>90</v>
      </c>
      <c r="G130" s="66"/>
      <c r="H130" s="39" t="s">
        <v>142</v>
      </c>
      <c r="I130" s="39" t="s">
        <v>143</v>
      </c>
      <c r="J130" s="48">
        <v>7168</v>
      </c>
    </row>
    <row r="131" spans="2:10" x14ac:dyDescent="0.25">
      <c r="B131" s="45"/>
      <c r="C131" s="46"/>
      <c r="D131" s="46"/>
      <c r="E131" s="46"/>
      <c r="F131" s="46"/>
      <c r="G131" s="94"/>
      <c r="H131" s="51"/>
      <c r="I131" s="39"/>
      <c r="J131" s="52">
        <f>SUM(J127:J130)</f>
        <v>19723</v>
      </c>
    </row>
    <row r="132" spans="2:10" x14ac:dyDescent="0.25">
      <c r="B132" s="88"/>
      <c r="C132" s="89"/>
      <c r="D132" s="89"/>
      <c r="E132" s="89"/>
      <c r="F132" s="89"/>
      <c r="G132" s="90"/>
      <c r="H132" s="91"/>
      <c r="I132" s="91"/>
      <c r="J132" s="56"/>
    </row>
    <row r="133" spans="2:10" x14ac:dyDescent="0.25">
      <c r="B133" s="88"/>
      <c r="C133" s="89"/>
      <c r="D133" s="89"/>
      <c r="E133" s="89"/>
      <c r="F133" s="89"/>
      <c r="G133" s="90"/>
      <c r="H133" s="91"/>
      <c r="I133" s="91"/>
      <c r="J133" s="56"/>
    </row>
    <row r="134" spans="2:10" x14ac:dyDescent="0.25">
      <c r="B134" s="34"/>
      <c r="C134" s="95"/>
      <c r="D134" s="35"/>
      <c r="E134" s="35"/>
      <c r="F134" s="35"/>
      <c r="G134" s="93" t="s">
        <v>147</v>
      </c>
      <c r="H134" s="75"/>
      <c r="I134" s="36"/>
      <c r="J134" s="44"/>
    </row>
    <row r="135" spans="2:10" x14ac:dyDescent="0.25">
      <c r="B135" s="58">
        <v>45266</v>
      </c>
      <c r="C135" s="43" t="s">
        <v>148</v>
      </c>
      <c r="D135" s="60">
        <v>3074</v>
      </c>
      <c r="E135" s="60" t="s">
        <v>149</v>
      </c>
      <c r="F135" s="38">
        <v>90</v>
      </c>
      <c r="G135" s="43"/>
      <c r="H135" s="39" t="s">
        <v>150</v>
      </c>
      <c r="I135" s="39" t="s">
        <v>151</v>
      </c>
      <c r="J135" s="62">
        <v>78500</v>
      </c>
    </row>
    <row r="136" spans="2:10" x14ac:dyDescent="0.25">
      <c r="B136" s="58">
        <v>45267</v>
      </c>
      <c r="C136" s="43" t="s">
        <v>152</v>
      </c>
      <c r="D136" s="60">
        <v>3078</v>
      </c>
      <c r="E136" s="60" t="s">
        <v>153</v>
      </c>
      <c r="F136" s="60">
        <v>90</v>
      </c>
      <c r="G136" s="43"/>
      <c r="H136" s="43" t="s">
        <v>154</v>
      </c>
      <c r="I136" s="43" t="s">
        <v>104</v>
      </c>
      <c r="J136" s="62">
        <v>40769</v>
      </c>
    </row>
    <row r="137" spans="2:10" x14ac:dyDescent="0.25">
      <c r="B137" s="45"/>
      <c r="C137" s="96"/>
      <c r="D137" s="46"/>
      <c r="E137" s="46"/>
      <c r="F137" s="46"/>
      <c r="G137" s="39"/>
      <c r="H137" s="39"/>
      <c r="I137" s="39"/>
      <c r="J137" s="52">
        <f>SUM(J135:J136)</f>
        <v>119269</v>
      </c>
    </row>
    <row r="138" spans="2:10" x14ac:dyDescent="0.25">
      <c r="B138" s="88"/>
      <c r="C138" s="89"/>
      <c r="D138" s="89"/>
      <c r="E138" s="89"/>
      <c r="F138" s="89"/>
      <c r="G138" s="90"/>
      <c r="H138" s="91"/>
      <c r="I138" s="91"/>
      <c r="J138" s="56"/>
    </row>
    <row r="139" spans="2:10" x14ac:dyDescent="0.25">
      <c r="B139" s="88"/>
      <c r="C139" s="89"/>
      <c r="D139" s="89"/>
      <c r="E139" s="89"/>
      <c r="F139" s="89"/>
      <c r="G139" s="90"/>
      <c r="H139" s="91"/>
      <c r="I139" s="91"/>
      <c r="J139" s="56"/>
    </row>
    <row r="140" spans="2:10" x14ac:dyDescent="0.25">
      <c r="B140" s="34"/>
      <c r="C140" s="35"/>
      <c r="D140" s="35"/>
      <c r="E140" s="35"/>
      <c r="F140" s="35"/>
      <c r="G140" s="93" t="s">
        <v>155</v>
      </c>
      <c r="H140" s="36"/>
      <c r="I140" s="36"/>
      <c r="J140" s="76"/>
    </row>
    <row r="141" spans="2:10" x14ac:dyDescent="0.25">
      <c r="B141" s="45">
        <v>42353</v>
      </c>
      <c r="C141" s="46">
        <v>14200</v>
      </c>
      <c r="D141" s="46">
        <v>188265</v>
      </c>
      <c r="E141" s="46"/>
      <c r="F141" s="46"/>
      <c r="G141" s="87" t="s">
        <v>156</v>
      </c>
      <c r="H141" s="39" t="s">
        <v>157</v>
      </c>
      <c r="I141" s="39" t="s">
        <v>104</v>
      </c>
      <c r="J141" s="25">
        <v>187620</v>
      </c>
    </row>
    <row r="142" spans="2:10" x14ac:dyDescent="0.25">
      <c r="B142" s="45">
        <v>42398</v>
      </c>
      <c r="C142" s="46">
        <v>14171</v>
      </c>
      <c r="D142" s="46">
        <v>189658</v>
      </c>
      <c r="E142" s="46"/>
      <c r="F142" s="46"/>
      <c r="G142" s="50"/>
      <c r="H142" s="39" t="s">
        <v>158</v>
      </c>
      <c r="I142" s="39" t="s">
        <v>104</v>
      </c>
      <c r="J142" s="25">
        <v>112175.76</v>
      </c>
    </row>
    <row r="143" spans="2:10" x14ac:dyDescent="0.25">
      <c r="B143" s="45">
        <v>42426</v>
      </c>
      <c r="C143" s="46">
        <v>14769</v>
      </c>
      <c r="D143" s="46">
        <v>191341</v>
      </c>
      <c r="E143" s="46"/>
      <c r="F143" s="46"/>
      <c r="G143" s="50"/>
      <c r="H143" s="39" t="s">
        <v>158</v>
      </c>
      <c r="I143" s="39" t="s">
        <v>104</v>
      </c>
      <c r="J143" s="25">
        <v>59829.120000000003</v>
      </c>
    </row>
    <row r="144" spans="2:10" x14ac:dyDescent="0.25">
      <c r="B144" s="45">
        <v>42451</v>
      </c>
      <c r="C144" s="46">
        <v>14990</v>
      </c>
      <c r="D144" s="46">
        <v>192654</v>
      </c>
      <c r="E144" s="46"/>
      <c r="F144" s="46"/>
      <c r="G144" s="50"/>
      <c r="H144" s="39" t="s">
        <v>159</v>
      </c>
      <c r="I144" s="50" t="s">
        <v>151</v>
      </c>
      <c r="J144" s="25">
        <v>38870</v>
      </c>
    </row>
    <row r="145" spans="2:10" x14ac:dyDescent="0.25">
      <c r="B145" s="45">
        <v>42451</v>
      </c>
      <c r="C145" s="46">
        <v>14993</v>
      </c>
      <c r="D145" s="46">
        <v>192655</v>
      </c>
      <c r="E145" s="46"/>
      <c r="F145" s="46"/>
      <c r="G145" s="50"/>
      <c r="H145" s="39" t="s">
        <v>160</v>
      </c>
      <c r="I145" s="39" t="s">
        <v>104</v>
      </c>
      <c r="J145" s="25">
        <v>32500</v>
      </c>
    </row>
    <row r="146" spans="2:10" x14ac:dyDescent="0.25">
      <c r="B146" s="45">
        <v>42451</v>
      </c>
      <c r="C146" s="46">
        <v>14865</v>
      </c>
      <c r="D146" s="46">
        <v>192656</v>
      </c>
      <c r="E146" s="46"/>
      <c r="F146" s="46"/>
      <c r="G146" s="50"/>
      <c r="H146" s="39" t="s">
        <v>161</v>
      </c>
      <c r="I146" s="39" t="s">
        <v>104</v>
      </c>
      <c r="J146" s="25">
        <v>70357.5</v>
      </c>
    </row>
    <row r="147" spans="2:10" x14ac:dyDescent="0.25">
      <c r="B147" s="45">
        <v>42488</v>
      </c>
      <c r="C147" s="46">
        <v>17718</v>
      </c>
      <c r="D147" s="46">
        <v>194639</v>
      </c>
      <c r="E147" s="46"/>
      <c r="F147" s="46"/>
      <c r="G147" s="50"/>
      <c r="H147" s="39" t="s">
        <v>162</v>
      </c>
      <c r="I147" s="39" t="s">
        <v>104</v>
      </c>
      <c r="J147" s="25">
        <v>14750</v>
      </c>
    </row>
    <row r="148" spans="2:10" x14ac:dyDescent="0.25">
      <c r="B148" s="45">
        <v>42543</v>
      </c>
      <c r="C148" s="46">
        <v>15706</v>
      </c>
      <c r="D148" s="46">
        <v>197562</v>
      </c>
      <c r="E148" s="46"/>
      <c r="F148" s="46"/>
      <c r="G148" s="50"/>
      <c r="H148" s="39" t="s">
        <v>163</v>
      </c>
      <c r="I148" s="39" t="s">
        <v>104</v>
      </c>
      <c r="J148" s="25">
        <v>59000</v>
      </c>
    </row>
    <row r="149" spans="2:10" x14ac:dyDescent="0.25">
      <c r="B149" s="45">
        <v>42629</v>
      </c>
      <c r="C149" s="46">
        <v>15898</v>
      </c>
      <c r="D149" s="46">
        <v>202153</v>
      </c>
      <c r="E149" s="46"/>
      <c r="F149" s="46"/>
      <c r="G149" s="50"/>
      <c r="H149" s="39" t="s">
        <v>161</v>
      </c>
      <c r="I149" s="39" t="s">
        <v>104</v>
      </c>
      <c r="J149" s="25">
        <v>93810</v>
      </c>
    </row>
    <row r="150" spans="2:10" x14ac:dyDescent="0.25">
      <c r="B150" s="45">
        <v>45267</v>
      </c>
      <c r="C150" s="46" t="s">
        <v>164</v>
      </c>
      <c r="D150" s="46">
        <v>10126457</v>
      </c>
      <c r="E150" s="46" t="s">
        <v>165</v>
      </c>
      <c r="F150" s="46">
        <v>30</v>
      </c>
      <c r="G150" s="50"/>
      <c r="H150" s="43" t="s">
        <v>154</v>
      </c>
      <c r="I150" s="43" t="s">
        <v>104</v>
      </c>
      <c r="J150" s="25">
        <v>135851.04</v>
      </c>
    </row>
    <row r="151" spans="2:10" x14ac:dyDescent="0.25">
      <c r="B151" s="45"/>
      <c r="C151" s="46"/>
      <c r="D151" s="46"/>
      <c r="E151" s="46"/>
      <c r="F151" s="46"/>
      <c r="G151" s="97"/>
      <c r="H151" s="39"/>
      <c r="I151" s="39"/>
      <c r="J151" s="98">
        <f>SUM(J141:J150)</f>
        <v>804763.42</v>
      </c>
    </row>
    <row r="152" spans="2:10" x14ac:dyDescent="0.25">
      <c r="B152" s="88"/>
      <c r="C152" s="89"/>
      <c r="D152" s="89"/>
      <c r="E152" s="89"/>
      <c r="F152" s="89"/>
      <c r="G152" s="90"/>
      <c r="H152" s="91"/>
      <c r="I152" s="91"/>
      <c r="J152" s="99"/>
    </row>
    <row r="153" spans="2:10" x14ac:dyDescent="0.25">
      <c r="B153" s="88"/>
      <c r="C153" s="89"/>
      <c r="D153" s="89"/>
      <c r="E153" s="89"/>
      <c r="F153" s="89"/>
      <c r="G153" s="90"/>
      <c r="H153" s="91"/>
      <c r="I153" s="91"/>
      <c r="J153" s="99"/>
    </row>
    <row r="154" spans="2:10" x14ac:dyDescent="0.25">
      <c r="B154" s="78"/>
      <c r="C154" s="79"/>
      <c r="D154" s="79"/>
      <c r="E154" s="79"/>
      <c r="F154" s="79"/>
      <c r="G154" s="81" t="s">
        <v>125</v>
      </c>
      <c r="H154" s="100" t="s">
        <v>126</v>
      </c>
      <c r="I154" s="100"/>
      <c r="J154" s="101">
        <f>J116+J123+J131+J151+J137</f>
        <v>1000353.03</v>
      </c>
    </row>
    <row r="155" spans="2:10" x14ac:dyDescent="0.25">
      <c r="B155" s="53"/>
      <c r="C155" s="54"/>
      <c r="D155" s="54"/>
      <c r="E155" s="54"/>
      <c r="F155" s="54"/>
      <c r="G155" s="102"/>
      <c r="H155" s="31"/>
      <c r="I155" s="31"/>
      <c r="J155" s="103"/>
    </row>
    <row r="156" spans="2:10" x14ac:dyDescent="0.25">
      <c r="B156" s="53"/>
      <c r="C156" s="54"/>
      <c r="D156" s="54"/>
      <c r="E156" s="54"/>
      <c r="F156" s="54"/>
      <c r="G156" s="102"/>
      <c r="H156" s="31"/>
      <c r="I156" s="31"/>
      <c r="J156" s="103"/>
    </row>
    <row r="157" spans="2:10" x14ac:dyDescent="0.25">
      <c r="B157" s="34"/>
      <c r="C157" s="35"/>
      <c r="D157" s="35"/>
      <c r="E157" s="35"/>
      <c r="F157" s="35"/>
      <c r="G157" s="104" t="s">
        <v>166</v>
      </c>
      <c r="H157" s="105"/>
      <c r="I157" s="106"/>
      <c r="J157" s="44"/>
    </row>
    <row r="158" spans="2:10" x14ac:dyDescent="0.25">
      <c r="B158" s="45">
        <v>45278</v>
      </c>
      <c r="C158" s="46"/>
      <c r="D158" s="46">
        <v>25999</v>
      </c>
      <c r="E158" s="46" t="s">
        <v>167</v>
      </c>
      <c r="F158" s="46">
        <v>30</v>
      </c>
      <c r="G158" s="61"/>
      <c r="H158" s="24" t="s">
        <v>168</v>
      </c>
      <c r="I158" s="24" t="s">
        <v>104</v>
      </c>
      <c r="J158" s="48">
        <v>14121</v>
      </c>
    </row>
    <row r="159" spans="2:10" x14ac:dyDescent="0.25">
      <c r="B159" s="45"/>
      <c r="C159" s="46"/>
      <c r="D159" s="46"/>
      <c r="E159" s="46"/>
      <c r="F159" s="46"/>
      <c r="G159" s="61"/>
      <c r="H159" s="39"/>
      <c r="I159" s="39"/>
      <c r="J159" s="52">
        <f>SUM(J158:J158)</f>
        <v>14121</v>
      </c>
    </row>
    <row r="160" spans="2:10" x14ac:dyDescent="0.25">
      <c r="B160" s="107"/>
      <c r="C160" s="54"/>
      <c r="D160" s="54"/>
      <c r="E160" s="54"/>
      <c r="F160" s="54"/>
      <c r="G160" s="31"/>
      <c r="H160" s="31"/>
      <c r="I160" s="31"/>
      <c r="J160" s="56"/>
    </row>
    <row r="161" spans="2:10" x14ac:dyDescent="0.25">
      <c r="B161" s="107"/>
      <c r="C161" s="54"/>
      <c r="D161" s="54"/>
      <c r="E161" s="54"/>
      <c r="F161" s="54"/>
      <c r="G161" s="31"/>
      <c r="H161" s="31"/>
      <c r="I161" s="31"/>
      <c r="J161" s="56"/>
    </row>
    <row r="162" spans="2:10" x14ac:dyDescent="0.25">
      <c r="B162" s="108" t="s">
        <v>169</v>
      </c>
      <c r="C162" s="108"/>
      <c r="D162" s="108"/>
      <c r="E162" s="108"/>
      <c r="F162" s="108"/>
      <c r="G162" s="108" t="s">
        <v>170</v>
      </c>
      <c r="H162" s="108"/>
      <c r="I162" s="108"/>
      <c r="J162" s="109"/>
    </row>
    <row r="163" spans="2:10" x14ac:dyDescent="0.25">
      <c r="B163" s="58">
        <v>45266</v>
      </c>
      <c r="C163" s="43" t="s">
        <v>171</v>
      </c>
      <c r="D163" s="60">
        <v>8190</v>
      </c>
      <c r="E163" s="43" t="s">
        <v>172</v>
      </c>
      <c r="F163" s="23">
        <v>90</v>
      </c>
      <c r="G163" s="110"/>
      <c r="H163" s="39" t="s">
        <v>150</v>
      </c>
      <c r="I163" s="39" t="s">
        <v>151</v>
      </c>
      <c r="J163" s="62">
        <v>186240</v>
      </c>
    </row>
    <row r="164" spans="2:10" x14ac:dyDescent="0.25">
      <c r="B164" s="58">
        <v>45266</v>
      </c>
      <c r="C164" s="43" t="s">
        <v>173</v>
      </c>
      <c r="D164" s="60">
        <v>8200</v>
      </c>
      <c r="E164" s="43" t="s">
        <v>174</v>
      </c>
      <c r="F164" s="38">
        <v>90</v>
      </c>
      <c r="G164" s="110"/>
      <c r="H164" s="43" t="s">
        <v>154</v>
      </c>
      <c r="I164" s="43" t="s">
        <v>104</v>
      </c>
      <c r="J164" s="62">
        <v>220080</v>
      </c>
    </row>
    <row r="165" spans="2:10" x14ac:dyDescent="0.25">
      <c r="B165" s="58">
        <v>45271</v>
      </c>
      <c r="C165" s="43" t="s">
        <v>175</v>
      </c>
      <c r="D165" s="60">
        <v>8225</v>
      </c>
      <c r="E165" s="43" t="s">
        <v>176</v>
      </c>
      <c r="F165" s="23">
        <v>90</v>
      </c>
      <c r="G165" s="110"/>
      <c r="H165" s="43" t="s">
        <v>154</v>
      </c>
      <c r="I165" s="43" t="s">
        <v>104</v>
      </c>
      <c r="J165" s="62">
        <v>72800</v>
      </c>
    </row>
    <row r="166" spans="2:10" x14ac:dyDescent="0.25">
      <c r="B166" s="58">
        <v>45273</v>
      </c>
      <c r="C166" s="43" t="s">
        <v>177</v>
      </c>
      <c r="D166" s="60">
        <v>8234</v>
      </c>
      <c r="E166" s="43" t="s">
        <v>178</v>
      </c>
      <c r="F166" s="23">
        <v>90</v>
      </c>
      <c r="G166" s="110"/>
      <c r="H166" s="43" t="s">
        <v>154</v>
      </c>
      <c r="I166" s="43" t="s">
        <v>104</v>
      </c>
      <c r="J166" s="62">
        <v>257824.12</v>
      </c>
    </row>
    <row r="167" spans="2:10" x14ac:dyDescent="0.25">
      <c r="B167" s="58">
        <v>45278</v>
      </c>
      <c r="C167" s="43" t="s">
        <v>179</v>
      </c>
      <c r="D167" s="60">
        <v>8271</v>
      </c>
      <c r="E167" s="43" t="s">
        <v>180</v>
      </c>
      <c r="F167" s="23">
        <v>90</v>
      </c>
      <c r="G167" s="110"/>
      <c r="H167" s="39" t="s">
        <v>150</v>
      </c>
      <c r="I167" s="39" t="s">
        <v>151</v>
      </c>
      <c r="J167" s="62">
        <v>90059</v>
      </c>
    </row>
    <row r="168" spans="2:10" x14ac:dyDescent="0.25">
      <c r="B168" s="58">
        <v>45281</v>
      </c>
      <c r="C168" s="43" t="s">
        <v>181</v>
      </c>
      <c r="D168" s="60">
        <v>8296</v>
      </c>
      <c r="E168" s="43" t="s">
        <v>182</v>
      </c>
      <c r="F168" s="23">
        <v>90</v>
      </c>
      <c r="G168" s="110"/>
      <c r="H168" s="39" t="s">
        <v>150</v>
      </c>
      <c r="I168" s="39" t="s">
        <v>151</v>
      </c>
      <c r="J168" s="62">
        <v>2499</v>
      </c>
    </row>
    <row r="169" spans="2:10" x14ac:dyDescent="0.25">
      <c r="B169" s="58">
        <v>45281</v>
      </c>
      <c r="C169" s="43" t="s">
        <v>183</v>
      </c>
      <c r="D169" s="60">
        <v>8297</v>
      </c>
      <c r="E169" s="43" t="s">
        <v>184</v>
      </c>
      <c r="F169" s="23">
        <v>90</v>
      </c>
      <c r="G169" s="110"/>
      <c r="H169" s="39" t="s">
        <v>150</v>
      </c>
      <c r="I169" s="39" t="s">
        <v>151</v>
      </c>
      <c r="J169" s="62">
        <v>228000</v>
      </c>
    </row>
    <row r="170" spans="2:10" x14ac:dyDescent="0.25">
      <c r="B170" s="43"/>
      <c r="C170" s="43"/>
      <c r="D170" s="60"/>
      <c r="E170" s="43"/>
      <c r="F170" s="60"/>
      <c r="G170" s="43"/>
      <c r="H170" s="43"/>
      <c r="I170" s="43"/>
      <c r="J170" s="71">
        <f>SUM(J163:J169)</f>
        <v>1057502.1200000001</v>
      </c>
    </row>
    <row r="171" spans="2:10" x14ac:dyDescent="0.25">
      <c r="B171" s="107"/>
      <c r="C171" s="54"/>
      <c r="D171" s="54"/>
      <c r="E171" s="54"/>
      <c r="F171" s="54"/>
      <c r="G171" s="31"/>
      <c r="H171" s="31"/>
      <c r="I171" s="31"/>
      <c r="J171" s="56"/>
    </row>
    <row r="172" spans="2:10" x14ac:dyDescent="0.25">
      <c r="B172" s="107"/>
      <c r="C172" s="54"/>
      <c r="D172" s="54"/>
      <c r="E172" s="54"/>
      <c r="F172" s="54"/>
      <c r="G172" s="31"/>
      <c r="H172" s="31"/>
      <c r="I172" s="31"/>
      <c r="J172" s="56"/>
    </row>
    <row r="173" spans="2:10" x14ac:dyDescent="0.25">
      <c r="B173" s="34"/>
      <c r="C173" s="35"/>
      <c r="D173" s="35"/>
      <c r="E173" s="35"/>
      <c r="F173" s="35"/>
      <c r="G173" s="75" t="s">
        <v>185</v>
      </c>
      <c r="H173" s="36"/>
      <c r="I173" s="36"/>
      <c r="J173" s="44"/>
    </row>
    <row r="174" spans="2:10" x14ac:dyDescent="0.25">
      <c r="B174" s="45">
        <v>44174</v>
      </c>
      <c r="C174" s="46"/>
      <c r="D174" s="46">
        <v>3622</v>
      </c>
      <c r="E174" s="46" t="s">
        <v>186</v>
      </c>
      <c r="F174" s="46">
        <v>60</v>
      </c>
      <c r="G174" s="39"/>
      <c r="H174" s="39" t="s">
        <v>187</v>
      </c>
      <c r="I174" s="50" t="s">
        <v>188</v>
      </c>
      <c r="J174" s="48">
        <v>9982.7999999999993</v>
      </c>
    </row>
    <row r="175" spans="2:10" x14ac:dyDescent="0.25">
      <c r="B175" s="45"/>
      <c r="C175" s="46"/>
      <c r="D175" s="46"/>
      <c r="E175" s="46"/>
      <c r="F175" s="46"/>
      <c r="G175" s="39"/>
      <c r="H175" s="39"/>
      <c r="I175" s="39"/>
      <c r="J175" s="52">
        <f>SUM(J174:J174)</f>
        <v>9982.7999999999993</v>
      </c>
    </row>
    <row r="176" spans="2:10" x14ac:dyDescent="0.25">
      <c r="B176" s="88"/>
      <c r="C176" s="89"/>
      <c r="D176" s="89"/>
      <c r="E176" s="89"/>
      <c r="F176" s="89"/>
      <c r="G176" s="91"/>
      <c r="H176" s="91"/>
      <c r="I176" s="91"/>
      <c r="J176" s="56"/>
    </row>
    <row r="177" spans="2:10" x14ac:dyDescent="0.25">
      <c r="B177" s="88"/>
      <c r="C177" s="89"/>
      <c r="D177" s="89"/>
      <c r="E177" s="89"/>
      <c r="F177" s="89"/>
      <c r="G177" s="91"/>
      <c r="H177" s="91"/>
      <c r="I177" s="91"/>
      <c r="J177" s="56"/>
    </row>
    <row r="178" spans="2:10" x14ac:dyDescent="0.25">
      <c r="B178" s="34"/>
      <c r="C178" s="95"/>
      <c r="D178" s="35"/>
      <c r="E178" s="35"/>
      <c r="F178" s="35"/>
      <c r="G178" s="19" t="s">
        <v>189</v>
      </c>
      <c r="H178" s="75"/>
      <c r="I178" s="36"/>
      <c r="J178" s="44"/>
    </row>
    <row r="179" spans="2:10" x14ac:dyDescent="0.25">
      <c r="B179" s="58">
        <v>45261</v>
      </c>
      <c r="C179" s="43" t="s">
        <v>190</v>
      </c>
      <c r="D179" s="60">
        <v>66</v>
      </c>
      <c r="E179" s="60" t="s">
        <v>191</v>
      </c>
      <c r="F179" s="38">
        <v>30</v>
      </c>
      <c r="G179" s="43"/>
      <c r="H179" s="43" t="s">
        <v>192</v>
      </c>
      <c r="I179" s="43"/>
      <c r="J179" s="62">
        <v>42480</v>
      </c>
    </row>
    <row r="180" spans="2:10" x14ac:dyDescent="0.25">
      <c r="B180" s="45"/>
      <c r="C180" s="96"/>
      <c r="D180" s="46"/>
      <c r="E180" s="46"/>
      <c r="F180" s="46"/>
      <c r="G180" s="39"/>
      <c r="H180" s="39"/>
      <c r="I180" s="39"/>
      <c r="J180" s="52">
        <f>SUM(J179:J179)</f>
        <v>42480</v>
      </c>
    </row>
    <row r="181" spans="2:10" x14ac:dyDescent="0.25">
      <c r="B181" s="88"/>
      <c r="C181" s="89"/>
      <c r="D181" s="89"/>
      <c r="E181" s="89"/>
      <c r="F181" s="89"/>
      <c r="G181" s="91"/>
      <c r="H181" s="91"/>
      <c r="I181" s="91"/>
      <c r="J181" s="56"/>
    </row>
    <row r="182" spans="2:10" x14ac:dyDescent="0.25">
      <c r="B182" s="88"/>
      <c r="C182" s="89"/>
      <c r="D182" s="89"/>
      <c r="E182" s="89"/>
      <c r="F182" s="89"/>
      <c r="G182" s="91"/>
      <c r="H182" s="91"/>
      <c r="I182" s="91"/>
      <c r="J182" s="56"/>
    </row>
    <row r="183" spans="2:10" x14ac:dyDescent="0.25">
      <c r="B183" s="111"/>
      <c r="C183" s="112"/>
      <c r="D183" s="112"/>
      <c r="E183" s="112"/>
      <c r="F183" s="112"/>
      <c r="G183" s="19" t="s">
        <v>193</v>
      </c>
      <c r="H183" s="36"/>
      <c r="I183" s="93"/>
      <c r="J183" s="113"/>
    </row>
    <row r="184" spans="2:10" x14ac:dyDescent="0.25">
      <c r="B184" s="45">
        <v>45232</v>
      </c>
      <c r="C184" s="46"/>
      <c r="D184" s="114">
        <v>482</v>
      </c>
      <c r="E184" s="114" t="s">
        <v>194</v>
      </c>
      <c r="F184" s="46">
        <v>30</v>
      </c>
      <c r="G184" s="70"/>
      <c r="H184" s="39" t="s">
        <v>195</v>
      </c>
      <c r="I184" s="39" t="s">
        <v>196</v>
      </c>
      <c r="J184" s="25">
        <v>12300</v>
      </c>
    </row>
    <row r="185" spans="2:10" x14ac:dyDescent="0.25">
      <c r="B185" s="45">
        <v>45265</v>
      </c>
      <c r="C185" s="46"/>
      <c r="D185" s="114">
        <v>484</v>
      </c>
      <c r="E185" s="114" t="s">
        <v>197</v>
      </c>
      <c r="F185" s="46">
        <v>30</v>
      </c>
      <c r="G185" s="70"/>
      <c r="H185" s="39" t="s">
        <v>195</v>
      </c>
      <c r="I185" s="39" t="s">
        <v>196</v>
      </c>
      <c r="J185" s="25">
        <v>6600</v>
      </c>
    </row>
    <row r="186" spans="2:10" x14ac:dyDescent="0.25">
      <c r="B186" s="45">
        <v>45289</v>
      </c>
      <c r="C186" s="46"/>
      <c r="D186" s="114">
        <v>486</v>
      </c>
      <c r="E186" s="114" t="s">
        <v>198</v>
      </c>
      <c r="F186" s="46">
        <v>30</v>
      </c>
      <c r="G186" s="70"/>
      <c r="H186" s="39" t="s">
        <v>195</v>
      </c>
      <c r="I186" s="39" t="s">
        <v>196</v>
      </c>
      <c r="J186" s="25">
        <v>2800</v>
      </c>
    </row>
    <row r="187" spans="2:10" x14ac:dyDescent="0.25">
      <c r="B187" s="45"/>
      <c r="C187" s="46"/>
      <c r="D187" s="46"/>
      <c r="E187" s="46"/>
      <c r="F187" s="46"/>
      <c r="G187" s="39"/>
      <c r="H187" s="39"/>
      <c r="I187" s="39"/>
      <c r="J187" s="52">
        <f>SUM(J184:J186)</f>
        <v>21700</v>
      </c>
    </row>
    <row r="188" spans="2:10" x14ac:dyDescent="0.25">
      <c r="B188" s="88"/>
      <c r="C188" s="89"/>
      <c r="D188" s="89"/>
      <c r="E188" s="89"/>
      <c r="F188" s="89"/>
      <c r="G188" s="91"/>
      <c r="H188" s="91"/>
      <c r="I188" s="91"/>
      <c r="J188" s="56"/>
    </row>
    <row r="189" spans="2:10" x14ac:dyDescent="0.25">
      <c r="B189" s="88"/>
      <c r="C189" s="89"/>
      <c r="D189" s="89"/>
      <c r="E189" s="89"/>
      <c r="F189" s="89"/>
      <c r="G189" s="91"/>
      <c r="H189" s="91"/>
      <c r="I189" s="91"/>
      <c r="J189" s="56"/>
    </row>
    <row r="190" spans="2:10" x14ac:dyDescent="0.25">
      <c r="B190" s="34"/>
      <c r="C190" s="95"/>
      <c r="D190" s="35"/>
      <c r="E190" s="35"/>
      <c r="F190" s="35"/>
      <c r="G190" s="115" t="s">
        <v>199</v>
      </c>
      <c r="H190" s="75"/>
      <c r="I190" s="36"/>
      <c r="J190" s="44"/>
    </row>
    <row r="191" spans="2:10" x14ac:dyDescent="0.25">
      <c r="B191" s="58">
        <v>45266</v>
      </c>
      <c r="C191" s="43" t="s">
        <v>200</v>
      </c>
      <c r="D191" s="60">
        <v>24849</v>
      </c>
      <c r="E191" s="60" t="s">
        <v>201</v>
      </c>
      <c r="F191" s="23">
        <v>30</v>
      </c>
      <c r="G191" s="43"/>
      <c r="H191" s="43" t="s">
        <v>103</v>
      </c>
      <c r="I191" s="43" t="s">
        <v>104</v>
      </c>
      <c r="J191" s="62">
        <v>101182.8</v>
      </c>
    </row>
    <row r="192" spans="2:10" x14ac:dyDescent="0.25">
      <c r="B192" s="45"/>
      <c r="C192" s="96"/>
      <c r="D192" s="46"/>
      <c r="E192" s="46"/>
      <c r="F192" s="46"/>
      <c r="G192" s="39"/>
      <c r="H192" s="39"/>
      <c r="I192" s="39"/>
      <c r="J192" s="52">
        <f>SUM(J191)</f>
        <v>101182.8</v>
      </c>
    </row>
    <row r="193" spans="2:10" x14ac:dyDescent="0.25">
      <c r="B193" s="88"/>
      <c r="C193" s="89"/>
      <c r="D193" s="89"/>
      <c r="E193" s="89"/>
      <c r="F193" s="89"/>
      <c r="G193" s="91"/>
      <c r="H193" s="91"/>
      <c r="I193" s="91"/>
      <c r="J193" s="56"/>
    </row>
    <row r="194" spans="2:10" x14ac:dyDescent="0.25">
      <c r="B194" s="88"/>
      <c r="C194" s="89"/>
      <c r="D194" s="89"/>
      <c r="E194" s="89"/>
      <c r="F194" s="89"/>
      <c r="G194" s="91"/>
      <c r="H194" s="91"/>
      <c r="I194" s="91"/>
      <c r="J194" s="56"/>
    </row>
    <row r="195" spans="2:10" x14ac:dyDescent="0.25">
      <c r="B195" s="34"/>
      <c r="C195" s="95"/>
      <c r="D195" s="35"/>
      <c r="E195" s="35"/>
      <c r="F195" s="35"/>
      <c r="G195" s="19" t="s">
        <v>202</v>
      </c>
      <c r="H195" s="75"/>
      <c r="I195" s="36"/>
      <c r="J195" s="44"/>
    </row>
    <row r="196" spans="2:10" x14ac:dyDescent="0.25">
      <c r="B196" s="116">
        <v>45268</v>
      </c>
      <c r="C196" s="43" t="s">
        <v>203</v>
      </c>
      <c r="D196" s="60">
        <v>90166103</v>
      </c>
      <c r="E196" s="60" t="s">
        <v>204</v>
      </c>
      <c r="F196" s="60" t="s">
        <v>205</v>
      </c>
      <c r="G196" s="43"/>
      <c r="H196" s="43" t="s">
        <v>103</v>
      </c>
      <c r="I196" s="43" t="s">
        <v>104</v>
      </c>
      <c r="J196" s="62">
        <v>64500</v>
      </c>
    </row>
    <row r="197" spans="2:10" x14ac:dyDescent="0.25">
      <c r="B197" s="45"/>
      <c r="C197" s="96"/>
      <c r="D197" s="46"/>
      <c r="E197" s="46"/>
      <c r="F197" s="46"/>
      <c r="G197" s="39"/>
      <c r="H197" s="39"/>
      <c r="I197" s="39"/>
      <c r="J197" s="52">
        <f>SUM(J196:J196)</f>
        <v>64500</v>
      </c>
    </row>
    <row r="198" spans="2:10" x14ac:dyDescent="0.25">
      <c r="B198" s="88"/>
      <c r="C198" s="89"/>
      <c r="D198" s="89"/>
      <c r="E198" s="89"/>
      <c r="F198" s="89"/>
      <c r="G198" s="91"/>
      <c r="H198" s="91"/>
      <c r="I198" s="91"/>
      <c r="J198" s="56"/>
    </row>
    <row r="199" spans="2:10" x14ac:dyDescent="0.25">
      <c r="B199" s="88"/>
      <c r="C199" s="89"/>
      <c r="D199" s="89"/>
      <c r="E199" s="89"/>
      <c r="F199" s="89"/>
      <c r="G199" s="91"/>
      <c r="H199" s="91"/>
      <c r="I199" s="91"/>
      <c r="J199" s="56"/>
    </row>
    <row r="200" spans="2:10" x14ac:dyDescent="0.25">
      <c r="B200" s="34"/>
      <c r="C200" s="95"/>
      <c r="D200" s="35"/>
      <c r="E200" s="35"/>
      <c r="F200" s="35"/>
      <c r="G200" s="19" t="s">
        <v>206</v>
      </c>
      <c r="H200" s="75"/>
      <c r="I200" s="36"/>
      <c r="J200" s="44"/>
    </row>
    <row r="201" spans="2:10" x14ac:dyDescent="0.25">
      <c r="B201" s="116">
        <v>45271</v>
      </c>
      <c r="C201" s="43" t="s">
        <v>207</v>
      </c>
      <c r="D201" s="60">
        <v>343</v>
      </c>
      <c r="E201" s="60" t="s">
        <v>208</v>
      </c>
      <c r="F201" s="60">
        <v>30</v>
      </c>
      <c r="G201" s="43"/>
      <c r="H201" s="43" t="s">
        <v>209</v>
      </c>
      <c r="I201" s="43" t="s">
        <v>210</v>
      </c>
      <c r="J201" s="62">
        <v>384680</v>
      </c>
    </row>
    <row r="202" spans="2:10" x14ac:dyDescent="0.25">
      <c r="B202" s="45"/>
      <c r="C202" s="96"/>
      <c r="D202" s="46"/>
      <c r="E202" s="46"/>
      <c r="F202" s="46"/>
      <c r="G202" s="39"/>
      <c r="H202" s="39"/>
      <c r="I202" s="39"/>
      <c r="J202" s="52">
        <f>SUM(J201)</f>
        <v>384680</v>
      </c>
    </row>
    <row r="203" spans="2:10" x14ac:dyDescent="0.25">
      <c r="B203" s="88"/>
      <c r="C203" s="89"/>
      <c r="D203" s="89"/>
      <c r="E203" s="89"/>
      <c r="F203" s="89"/>
      <c r="G203" s="91"/>
      <c r="H203" s="91"/>
      <c r="I203" s="91"/>
      <c r="J203" s="56"/>
    </row>
    <row r="204" spans="2:10" x14ac:dyDescent="0.25">
      <c r="B204" s="88"/>
      <c r="C204" s="89"/>
      <c r="D204" s="89"/>
      <c r="E204" s="89"/>
      <c r="F204" s="89"/>
      <c r="G204" s="91"/>
      <c r="H204" s="91"/>
      <c r="I204" s="91"/>
      <c r="J204" s="56"/>
    </row>
    <row r="205" spans="2:10" x14ac:dyDescent="0.25">
      <c r="B205" s="34"/>
      <c r="C205" s="35"/>
      <c r="D205" s="35"/>
      <c r="E205" s="35"/>
      <c r="F205" s="35"/>
      <c r="G205" s="19" t="s">
        <v>211</v>
      </c>
      <c r="H205" s="36"/>
      <c r="I205" s="36"/>
      <c r="J205" s="44"/>
    </row>
    <row r="206" spans="2:10" x14ac:dyDescent="0.25">
      <c r="B206" s="45">
        <v>45181</v>
      </c>
      <c r="C206" s="46"/>
      <c r="D206" s="46">
        <v>557</v>
      </c>
      <c r="E206" s="46" t="s">
        <v>212</v>
      </c>
      <c r="F206" s="46">
        <v>30</v>
      </c>
      <c r="G206" s="61"/>
      <c r="H206" s="39" t="s">
        <v>213</v>
      </c>
      <c r="I206" s="39" t="s">
        <v>214</v>
      </c>
      <c r="J206" s="48">
        <v>6000</v>
      </c>
    </row>
    <row r="207" spans="2:10" x14ac:dyDescent="0.25">
      <c r="B207" s="45">
        <v>45254</v>
      </c>
      <c r="C207" s="46" t="s">
        <v>215</v>
      </c>
      <c r="D207" s="46">
        <v>596</v>
      </c>
      <c r="E207" s="46" t="s">
        <v>216</v>
      </c>
      <c r="F207" s="46">
        <v>30</v>
      </c>
      <c r="G207" s="61"/>
      <c r="H207" s="39" t="s">
        <v>213</v>
      </c>
      <c r="I207" s="39" t="s">
        <v>214</v>
      </c>
      <c r="J207" s="48">
        <v>19125</v>
      </c>
    </row>
    <row r="208" spans="2:10" x14ac:dyDescent="0.25">
      <c r="B208" s="45">
        <v>45274</v>
      </c>
      <c r="C208" s="46"/>
      <c r="D208" s="46">
        <v>608</v>
      </c>
      <c r="E208" s="46" t="s">
        <v>217</v>
      </c>
      <c r="F208" s="46">
        <v>30</v>
      </c>
      <c r="G208" s="61"/>
      <c r="H208" s="39" t="s">
        <v>213</v>
      </c>
      <c r="I208" s="39" t="s">
        <v>214</v>
      </c>
      <c r="J208" s="48">
        <v>5820</v>
      </c>
    </row>
    <row r="209" spans="2:10" x14ac:dyDescent="0.25">
      <c r="B209" s="45"/>
      <c r="C209" s="46" t="s">
        <v>15</v>
      </c>
      <c r="D209" s="46"/>
      <c r="E209" s="46"/>
      <c r="F209" s="46"/>
      <c r="G209" s="61"/>
      <c r="H209" s="39"/>
      <c r="I209" s="39"/>
      <c r="J209" s="52">
        <f>SUM(J206:J208)</f>
        <v>30945</v>
      </c>
    </row>
    <row r="210" spans="2:10" x14ac:dyDescent="0.25">
      <c r="B210" s="88"/>
      <c r="C210" s="89"/>
      <c r="D210" s="89"/>
      <c r="E210" s="89"/>
      <c r="F210" s="89"/>
      <c r="G210" s="117"/>
      <c r="H210" s="91"/>
      <c r="I210" s="91"/>
      <c r="J210" s="56"/>
    </row>
    <row r="211" spans="2:10" x14ac:dyDescent="0.25">
      <c r="B211" s="88"/>
      <c r="C211" s="89"/>
      <c r="D211" s="89"/>
      <c r="E211" s="89"/>
      <c r="F211" s="89"/>
      <c r="G211" s="117"/>
      <c r="H211" s="91"/>
      <c r="I211" s="91"/>
      <c r="J211" s="56"/>
    </row>
    <row r="212" spans="2:10" x14ac:dyDescent="0.25">
      <c r="B212" s="118"/>
      <c r="C212" s="74"/>
      <c r="D212" s="74"/>
      <c r="E212" s="74"/>
      <c r="F212" s="74"/>
      <c r="G212" s="72" t="s">
        <v>218</v>
      </c>
      <c r="H212" s="75"/>
      <c r="I212" s="75"/>
      <c r="J212" s="44"/>
    </row>
    <row r="213" spans="2:10" x14ac:dyDescent="0.25">
      <c r="B213" s="45">
        <v>42794</v>
      </c>
      <c r="C213" s="46">
        <v>17353</v>
      </c>
      <c r="D213" s="46">
        <v>295</v>
      </c>
      <c r="E213" s="46"/>
      <c r="F213" s="46"/>
      <c r="G213" s="87" t="s">
        <v>219</v>
      </c>
      <c r="H213" s="39" t="s">
        <v>220</v>
      </c>
      <c r="I213" s="39" t="s">
        <v>221</v>
      </c>
      <c r="J213" s="48">
        <v>5634.5</v>
      </c>
    </row>
    <row r="214" spans="2:10" x14ac:dyDescent="0.25">
      <c r="B214" s="45">
        <v>42821</v>
      </c>
      <c r="C214" s="46">
        <v>17498</v>
      </c>
      <c r="D214" s="46">
        <v>298</v>
      </c>
      <c r="E214" s="46"/>
      <c r="F214" s="46"/>
      <c r="G214" s="50"/>
      <c r="H214" s="39" t="s">
        <v>220</v>
      </c>
      <c r="I214" s="39" t="s">
        <v>221</v>
      </c>
      <c r="J214" s="48">
        <v>5634.5</v>
      </c>
    </row>
    <row r="215" spans="2:10" x14ac:dyDescent="0.25">
      <c r="B215" s="45">
        <v>42879</v>
      </c>
      <c r="C215" s="46">
        <v>17796</v>
      </c>
      <c r="D215" s="46">
        <v>305</v>
      </c>
      <c r="E215" s="46"/>
      <c r="F215" s="46"/>
      <c r="G215" s="50"/>
      <c r="H215" s="39" t="s">
        <v>220</v>
      </c>
      <c r="I215" s="39" t="s">
        <v>221</v>
      </c>
      <c r="J215" s="48">
        <v>5634.5</v>
      </c>
    </row>
    <row r="216" spans="2:10" x14ac:dyDescent="0.25">
      <c r="B216" s="45">
        <v>42902</v>
      </c>
      <c r="C216" s="46">
        <v>17942</v>
      </c>
      <c r="D216" s="46">
        <v>308</v>
      </c>
      <c r="E216" s="46"/>
      <c r="F216" s="46"/>
      <c r="G216" s="50"/>
      <c r="H216" s="39" t="s">
        <v>220</v>
      </c>
      <c r="I216" s="39" t="s">
        <v>221</v>
      </c>
      <c r="J216" s="48">
        <v>5634.5</v>
      </c>
    </row>
    <row r="217" spans="2:10" x14ac:dyDescent="0.25">
      <c r="B217" s="45">
        <v>42940</v>
      </c>
      <c r="C217" s="46">
        <v>18162</v>
      </c>
      <c r="D217" s="46">
        <v>312</v>
      </c>
      <c r="E217" s="46"/>
      <c r="F217" s="46"/>
      <c r="G217" s="50"/>
      <c r="H217" s="39" t="s">
        <v>220</v>
      </c>
      <c r="I217" s="39" t="s">
        <v>221</v>
      </c>
      <c r="J217" s="48">
        <v>5634.5</v>
      </c>
    </row>
    <row r="218" spans="2:10" x14ac:dyDescent="0.25">
      <c r="B218" s="45">
        <v>42976</v>
      </c>
      <c r="C218" s="46">
        <v>18687</v>
      </c>
      <c r="D218" s="46">
        <v>318</v>
      </c>
      <c r="E218" s="46"/>
      <c r="F218" s="46"/>
      <c r="G218" s="50"/>
      <c r="H218" s="39" t="s">
        <v>220</v>
      </c>
      <c r="I218" s="39" t="s">
        <v>221</v>
      </c>
      <c r="J218" s="48">
        <v>5634.5</v>
      </c>
    </row>
    <row r="219" spans="2:10" x14ac:dyDescent="0.25">
      <c r="B219" s="45">
        <v>43069</v>
      </c>
      <c r="C219" s="46">
        <v>18991</v>
      </c>
      <c r="D219" s="46">
        <v>0</v>
      </c>
      <c r="E219" s="46"/>
      <c r="F219" s="46"/>
      <c r="G219" s="50"/>
      <c r="H219" s="39" t="s">
        <v>220</v>
      </c>
      <c r="I219" s="39" t="s">
        <v>221</v>
      </c>
      <c r="J219" s="48">
        <v>5634.5</v>
      </c>
    </row>
    <row r="220" spans="2:10" x14ac:dyDescent="0.25">
      <c r="B220" s="45">
        <v>43097</v>
      </c>
      <c r="C220" s="46">
        <v>19094</v>
      </c>
      <c r="D220" s="46">
        <v>333</v>
      </c>
      <c r="E220" s="46"/>
      <c r="F220" s="46"/>
      <c r="G220" s="50"/>
      <c r="H220" s="39" t="s">
        <v>220</v>
      </c>
      <c r="I220" s="39" t="s">
        <v>221</v>
      </c>
      <c r="J220" s="48">
        <v>5634.5</v>
      </c>
    </row>
    <row r="221" spans="2:10" x14ac:dyDescent="0.25">
      <c r="B221" s="45">
        <v>43130</v>
      </c>
      <c r="C221" s="46">
        <v>19300</v>
      </c>
      <c r="D221" s="46">
        <v>338</v>
      </c>
      <c r="E221" s="46"/>
      <c r="F221" s="46"/>
      <c r="G221" s="92"/>
      <c r="H221" s="39" t="s">
        <v>220</v>
      </c>
      <c r="I221" s="39" t="s">
        <v>221</v>
      </c>
      <c r="J221" s="48">
        <v>5634.5</v>
      </c>
    </row>
    <row r="222" spans="2:10" x14ac:dyDescent="0.25">
      <c r="B222" s="45">
        <v>43159</v>
      </c>
      <c r="C222" s="46">
        <v>19396</v>
      </c>
      <c r="D222" s="46">
        <v>341</v>
      </c>
      <c r="E222" s="46"/>
      <c r="F222" s="46"/>
      <c r="G222" s="92"/>
      <c r="H222" s="39" t="s">
        <v>220</v>
      </c>
      <c r="I222" s="39" t="s">
        <v>221</v>
      </c>
      <c r="J222" s="48">
        <v>5634.5</v>
      </c>
    </row>
    <row r="223" spans="2:10" x14ac:dyDescent="0.25">
      <c r="B223" s="45">
        <v>43187</v>
      </c>
      <c r="C223" s="46">
        <v>19662</v>
      </c>
      <c r="D223" s="46">
        <v>345</v>
      </c>
      <c r="E223" s="46"/>
      <c r="F223" s="46"/>
      <c r="G223" s="119" t="s">
        <v>222</v>
      </c>
      <c r="H223" s="39" t="s">
        <v>220</v>
      </c>
      <c r="I223" s="39" t="s">
        <v>221</v>
      </c>
      <c r="J223" s="48">
        <v>5634.5</v>
      </c>
    </row>
    <row r="224" spans="2:10" x14ac:dyDescent="0.25">
      <c r="B224" s="45"/>
      <c r="C224" s="46"/>
      <c r="D224" s="46"/>
      <c r="E224" s="46"/>
      <c r="F224" s="46"/>
      <c r="G224" s="50"/>
      <c r="H224" s="39"/>
      <c r="I224" s="39"/>
      <c r="J224" s="52">
        <f>SUM(J213:J223)</f>
        <v>61979.5</v>
      </c>
    </row>
    <row r="225" spans="2:10" x14ac:dyDescent="0.25">
      <c r="B225" s="88"/>
      <c r="C225" s="89"/>
      <c r="D225" s="89"/>
      <c r="E225" s="89"/>
      <c r="F225" s="89"/>
      <c r="G225" s="90"/>
      <c r="H225" s="91"/>
      <c r="I225" s="91"/>
      <c r="J225" s="56"/>
    </row>
    <row r="226" spans="2:10" x14ac:dyDescent="0.25">
      <c r="B226" s="88"/>
      <c r="C226" s="89"/>
      <c r="D226" s="89"/>
      <c r="E226" s="89"/>
      <c r="F226" s="89"/>
      <c r="G226" s="90"/>
      <c r="H226" s="91"/>
      <c r="I226" s="91"/>
      <c r="J226" s="56"/>
    </row>
    <row r="227" spans="2:10" x14ac:dyDescent="0.25">
      <c r="B227" s="78"/>
      <c r="C227" s="79"/>
      <c r="D227" s="79"/>
      <c r="E227" s="79"/>
      <c r="F227" s="79"/>
      <c r="G227" s="81" t="s">
        <v>125</v>
      </c>
      <c r="H227" s="100" t="s">
        <v>126</v>
      </c>
      <c r="I227" s="100"/>
      <c r="J227" s="101">
        <f>J170+J175+J187+J197+J209+J224+J159+J180+J192+J202</f>
        <v>1789073.2200000002</v>
      </c>
    </row>
    <row r="228" spans="2:10" x14ac:dyDescent="0.25">
      <c r="B228" s="53"/>
      <c r="C228" s="54"/>
      <c r="D228" s="54"/>
      <c r="E228" s="54"/>
      <c r="F228" s="54"/>
      <c r="G228" s="102"/>
      <c r="H228" s="31"/>
      <c r="I228" s="31"/>
      <c r="J228" s="103" t="s">
        <v>15</v>
      </c>
    </row>
    <row r="229" spans="2:10" x14ac:dyDescent="0.25">
      <c r="B229" s="53"/>
      <c r="C229" s="54"/>
      <c r="D229" s="54"/>
      <c r="E229" s="54"/>
      <c r="F229" s="54"/>
      <c r="G229" s="102"/>
      <c r="H229" s="31"/>
      <c r="I229" s="31"/>
      <c r="J229" s="103"/>
    </row>
    <row r="230" spans="2:10" x14ac:dyDescent="0.25">
      <c r="B230" s="53"/>
      <c r="C230" s="54"/>
      <c r="D230" s="54"/>
      <c r="E230" s="54"/>
      <c r="F230" s="54"/>
      <c r="G230" s="102"/>
      <c r="H230" s="31"/>
      <c r="I230" s="31"/>
      <c r="J230" s="103"/>
    </row>
    <row r="231" spans="2:10" x14ac:dyDescent="0.25">
      <c r="B231" s="53"/>
      <c r="C231" s="54"/>
      <c r="D231" s="54"/>
      <c r="E231" s="54"/>
      <c r="F231" s="54"/>
      <c r="G231" s="102"/>
      <c r="H231" s="31"/>
      <c r="I231" s="31"/>
      <c r="J231" s="103"/>
    </row>
    <row r="232" spans="2:10" x14ac:dyDescent="0.25">
      <c r="B232" s="118"/>
      <c r="C232" s="74"/>
      <c r="D232" s="74"/>
      <c r="E232" s="74"/>
      <c r="F232" s="74"/>
      <c r="G232" s="104" t="s">
        <v>223</v>
      </c>
      <c r="H232" s="120"/>
      <c r="I232" s="120"/>
      <c r="J232" s="44"/>
    </row>
    <row r="233" spans="2:10" x14ac:dyDescent="0.25">
      <c r="B233" s="45">
        <v>45282</v>
      </c>
      <c r="C233" s="121" t="s">
        <v>224</v>
      </c>
      <c r="D233" s="121" t="s">
        <v>225</v>
      </c>
      <c r="E233" s="121" t="s">
        <v>226</v>
      </c>
      <c r="F233" s="23">
        <v>45</v>
      </c>
      <c r="G233" s="61"/>
      <c r="H233" s="39" t="s">
        <v>227</v>
      </c>
      <c r="I233" s="39" t="s">
        <v>228</v>
      </c>
      <c r="J233" s="25">
        <v>31506</v>
      </c>
    </row>
    <row r="234" spans="2:10" x14ac:dyDescent="0.25">
      <c r="B234" s="45"/>
      <c r="C234" s="46"/>
      <c r="D234" s="46"/>
      <c r="E234" s="46"/>
      <c r="F234" s="46"/>
      <c r="G234" s="47"/>
      <c r="H234" s="39"/>
      <c r="I234" s="39"/>
      <c r="J234" s="98">
        <f>SUM(J233:K233)</f>
        <v>31506</v>
      </c>
    </row>
    <row r="235" spans="2:10" x14ac:dyDescent="0.25">
      <c r="B235" s="53"/>
      <c r="C235" s="54"/>
      <c r="D235" s="54"/>
      <c r="E235" s="54"/>
      <c r="F235" s="54"/>
      <c r="G235" s="102"/>
      <c r="H235" s="31"/>
      <c r="I235" s="31"/>
      <c r="J235" s="103"/>
    </row>
    <row r="236" spans="2:10" x14ac:dyDescent="0.25">
      <c r="B236" s="53"/>
      <c r="C236" s="54"/>
      <c r="D236" s="54"/>
      <c r="E236" s="54"/>
      <c r="F236" s="54"/>
      <c r="G236" s="102"/>
      <c r="H236" s="31"/>
      <c r="I236" s="31"/>
      <c r="J236" s="103"/>
    </row>
    <row r="237" spans="2:10" x14ac:dyDescent="0.25">
      <c r="B237" s="118"/>
      <c r="C237" s="74"/>
      <c r="D237" s="74"/>
      <c r="E237" s="74"/>
      <c r="F237" s="74"/>
      <c r="G237" s="72" t="s">
        <v>229</v>
      </c>
      <c r="H237" s="75"/>
      <c r="I237" s="75"/>
      <c r="J237" s="44"/>
    </row>
    <row r="238" spans="2:10" x14ac:dyDescent="0.25">
      <c r="B238" s="22">
        <v>45280</v>
      </c>
      <c r="C238" s="24" t="s">
        <v>230</v>
      </c>
      <c r="D238" s="23">
        <v>1430</v>
      </c>
      <c r="E238" s="23" t="s">
        <v>231</v>
      </c>
      <c r="F238" s="23">
        <v>90</v>
      </c>
      <c r="G238" s="122"/>
      <c r="H238" s="39" t="s">
        <v>232</v>
      </c>
      <c r="I238" s="39" t="s">
        <v>233</v>
      </c>
      <c r="J238" s="25">
        <v>224436</v>
      </c>
    </row>
    <row r="239" spans="2:10" x14ac:dyDescent="0.25">
      <c r="B239" s="22">
        <v>45281</v>
      </c>
      <c r="C239" s="24" t="s">
        <v>234</v>
      </c>
      <c r="D239" s="23">
        <v>1431</v>
      </c>
      <c r="E239" s="23" t="s">
        <v>235</v>
      </c>
      <c r="F239" s="23">
        <v>90</v>
      </c>
      <c r="G239" s="122"/>
      <c r="H239" s="39" t="s">
        <v>232</v>
      </c>
      <c r="I239" s="39" t="s">
        <v>233</v>
      </c>
      <c r="J239" s="25">
        <v>205277.52</v>
      </c>
    </row>
    <row r="240" spans="2:10" x14ac:dyDescent="0.25">
      <c r="B240" s="45"/>
      <c r="C240" s="46"/>
      <c r="D240" s="46"/>
      <c r="E240" s="46"/>
      <c r="F240" s="46"/>
      <c r="G240" s="25"/>
      <c r="H240" s="39"/>
      <c r="I240" s="39"/>
      <c r="J240" s="98">
        <f>SUM(J238:J239)</f>
        <v>429713.52</v>
      </c>
    </row>
    <row r="241" spans="2:10" x14ac:dyDescent="0.25">
      <c r="B241" s="53"/>
      <c r="C241" s="54"/>
      <c r="D241" s="54"/>
      <c r="E241" s="54"/>
      <c r="F241" s="54"/>
      <c r="G241" s="102"/>
      <c r="H241" s="31"/>
      <c r="I241" s="31"/>
      <c r="J241" s="103"/>
    </row>
    <row r="242" spans="2:10" x14ac:dyDescent="0.25">
      <c r="B242" s="53"/>
      <c r="C242" s="54"/>
      <c r="D242" s="54"/>
      <c r="E242" s="54"/>
      <c r="F242" s="54"/>
      <c r="G242" s="102"/>
      <c r="H242" s="31"/>
      <c r="I242" s="31"/>
      <c r="J242" s="103"/>
    </row>
    <row r="243" spans="2:10" x14ac:dyDescent="0.25">
      <c r="B243" s="118"/>
      <c r="C243" s="74"/>
      <c r="D243" s="74"/>
      <c r="E243" s="74"/>
      <c r="F243" s="74"/>
      <c r="G243" s="72" t="s">
        <v>236</v>
      </c>
      <c r="H243" s="75"/>
      <c r="I243" s="75"/>
      <c r="J243" s="44"/>
    </row>
    <row r="244" spans="2:10" x14ac:dyDescent="0.25">
      <c r="B244" s="45">
        <v>45082</v>
      </c>
      <c r="C244" s="121"/>
      <c r="D244" s="121" t="s">
        <v>237</v>
      </c>
      <c r="E244" s="121" t="s">
        <v>238</v>
      </c>
      <c r="F244" s="23">
        <v>30</v>
      </c>
      <c r="G244" s="25"/>
      <c r="H244" s="39" t="s">
        <v>239</v>
      </c>
      <c r="I244" s="39" t="s">
        <v>240</v>
      </c>
      <c r="J244" s="25">
        <v>3122.23</v>
      </c>
    </row>
    <row r="245" spans="2:10" x14ac:dyDescent="0.25">
      <c r="B245" s="45">
        <v>45096</v>
      </c>
      <c r="C245" s="121"/>
      <c r="D245" s="121" t="s">
        <v>241</v>
      </c>
      <c r="E245" s="121" t="s">
        <v>242</v>
      </c>
      <c r="F245" s="23">
        <v>30</v>
      </c>
      <c r="G245" s="25"/>
      <c r="H245" s="39" t="s">
        <v>243</v>
      </c>
      <c r="I245" s="39" t="s">
        <v>240</v>
      </c>
      <c r="J245" s="25">
        <v>30998.43</v>
      </c>
    </row>
    <row r="246" spans="2:10" x14ac:dyDescent="0.25">
      <c r="B246" s="45"/>
      <c r="C246" s="46"/>
      <c r="D246" s="46"/>
      <c r="E246" s="46"/>
      <c r="F246" s="46"/>
      <c r="G246" s="25"/>
      <c r="H246" s="39"/>
      <c r="I246" s="39"/>
      <c r="J246" s="98">
        <f>SUM(J244:J245)</f>
        <v>34120.660000000003</v>
      </c>
    </row>
    <row r="247" spans="2:10" x14ac:dyDescent="0.25">
      <c r="B247" s="53"/>
      <c r="C247" s="54"/>
      <c r="D247" s="54"/>
      <c r="E247" s="54"/>
      <c r="F247" s="54"/>
      <c r="G247" s="102"/>
      <c r="H247" s="31"/>
      <c r="I247" s="31"/>
      <c r="J247" s="103"/>
    </row>
    <row r="248" spans="2:10" x14ac:dyDescent="0.25">
      <c r="B248" s="53"/>
      <c r="C248" s="54"/>
      <c r="D248" s="54"/>
      <c r="E248" s="54"/>
      <c r="F248" s="54"/>
      <c r="G248" s="102"/>
      <c r="H248" s="31"/>
      <c r="I248" s="31"/>
      <c r="J248" s="103"/>
    </row>
    <row r="249" spans="2:10" x14ac:dyDescent="0.25">
      <c r="B249" s="118"/>
      <c r="C249" s="74"/>
      <c r="D249" s="74"/>
      <c r="E249" s="74"/>
      <c r="F249" s="74"/>
      <c r="G249" s="104" t="s">
        <v>244</v>
      </c>
      <c r="H249" s="75"/>
      <c r="I249" s="75"/>
      <c r="J249" s="44"/>
    </row>
    <row r="250" spans="2:10" x14ac:dyDescent="0.25">
      <c r="B250" s="45">
        <v>45268</v>
      </c>
      <c r="C250" s="121" t="s">
        <v>245</v>
      </c>
      <c r="D250" s="121" t="s">
        <v>246</v>
      </c>
      <c r="E250" s="121" t="s">
        <v>247</v>
      </c>
      <c r="F250" s="23">
        <v>90</v>
      </c>
      <c r="G250" s="27"/>
      <c r="H250" s="39" t="s">
        <v>150</v>
      </c>
      <c r="I250" s="39" t="s">
        <v>151</v>
      </c>
      <c r="J250" s="25">
        <v>379594.6</v>
      </c>
    </row>
    <row r="251" spans="2:10" x14ac:dyDescent="0.25">
      <c r="B251" s="68"/>
      <c r="C251" s="69"/>
      <c r="D251" s="69"/>
      <c r="E251" s="69"/>
      <c r="F251" s="69"/>
      <c r="G251" s="77"/>
      <c r="H251" s="27"/>
      <c r="I251" s="27"/>
      <c r="J251" s="98">
        <f>SUM(J250:J250)</f>
        <v>379594.6</v>
      </c>
    </row>
    <row r="252" spans="2:10" x14ac:dyDescent="0.25">
      <c r="B252" s="53"/>
      <c r="C252" s="54"/>
      <c r="D252" s="54"/>
      <c r="E252" s="54"/>
      <c r="F252" s="54"/>
      <c r="G252" s="102"/>
      <c r="H252" s="31"/>
      <c r="I252" s="31"/>
      <c r="J252" s="103"/>
    </row>
    <row r="253" spans="2:10" x14ac:dyDescent="0.25">
      <c r="B253" s="53"/>
      <c r="C253" s="54"/>
      <c r="D253" s="54"/>
      <c r="E253" s="54"/>
      <c r="F253" s="54"/>
      <c r="G253" s="102"/>
      <c r="H253" s="31"/>
      <c r="I253" s="31"/>
      <c r="J253" s="103"/>
    </row>
    <row r="254" spans="2:10" x14ac:dyDescent="0.25">
      <c r="B254" s="111"/>
      <c r="C254" s="112"/>
      <c r="D254" s="112"/>
      <c r="E254" s="112"/>
      <c r="F254" s="112"/>
      <c r="G254" s="72" t="s">
        <v>248</v>
      </c>
      <c r="H254" s="36"/>
      <c r="I254" s="93"/>
      <c r="J254" s="113"/>
    </row>
    <row r="255" spans="2:10" x14ac:dyDescent="0.25">
      <c r="B255" s="45">
        <v>45243</v>
      </c>
      <c r="C255" s="46" t="s">
        <v>249</v>
      </c>
      <c r="D255" s="114">
        <v>21543</v>
      </c>
      <c r="E255" s="114" t="s">
        <v>250</v>
      </c>
      <c r="F255" s="46">
        <v>30</v>
      </c>
      <c r="G255" s="70"/>
      <c r="H255" s="39" t="s">
        <v>103</v>
      </c>
      <c r="I255" s="39" t="s">
        <v>104</v>
      </c>
      <c r="J255" s="25">
        <v>30000</v>
      </c>
    </row>
    <row r="256" spans="2:10" x14ac:dyDescent="0.25">
      <c r="B256" s="45">
        <v>45264</v>
      </c>
      <c r="C256" s="46" t="s">
        <v>251</v>
      </c>
      <c r="D256" s="114">
        <v>21732</v>
      </c>
      <c r="E256" s="114" t="s">
        <v>134</v>
      </c>
      <c r="F256" s="46">
        <v>90</v>
      </c>
      <c r="G256" s="70"/>
      <c r="H256" s="39" t="s">
        <v>150</v>
      </c>
      <c r="I256" s="39" t="s">
        <v>151</v>
      </c>
      <c r="J256" s="25">
        <v>313100</v>
      </c>
    </row>
    <row r="257" spans="2:10" x14ac:dyDescent="0.25">
      <c r="B257" s="45">
        <v>45266</v>
      </c>
      <c r="C257" s="46" t="s">
        <v>252</v>
      </c>
      <c r="D257" s="114">
        <v>21753</v>
      </c>
      <c r="E257" s="114" t="s">
        <v>253</v>
      </c>
      <c r="F257" s="46">
        <v>90</v>
      </c>
      <c r="G257" s="70"/>
      <c r="H257" s="39" t="s">
        <v>150</v>
      </c>
      <c r="I257" s="39" t="s">
        <v>151</v>
      </c>
      <c r="J257" s="25">
        <v>613500</v>
      </c>
    </row>
    <row r="258" spans="2:10" x14ac:dyDescent="0.25">
      <c r="B258" s="45">
        <v>45266</v>
      </c>
      <c r="C258" s="46" t="s">
        <v>254</v>
      </c>
      <c r="D258" s="114">
        <v>21758</v>
      </c>
      <c r="E258" s="114" t="s">
        <v>255</v>
      </c>
      <c r="F258" s="49">
        <v>90</v>
      </c>
      <c r="G258" s="110"/>
      <c r="H258" s="39" t="s">
        <v>103</v>
      </c>
      <c r="I258" s="39" t="s">
        <v>104</v>
      </c>
      <c r="J258" s="123">
        <v>792865.6</v>
      </c>
    </row>
    <row r="259" spans="2:10" x14ac:dyDescent="0.25">
      <c r="B259" s="45">
        <v>45261</v>
      </c>
      <c r="C259" s="46" t="s">
        <v>256</v>
      </c>
      <c r="D259" s="114">
        <v>21718</v>
      </c>
      <c r="E259" s="114" t="s">
        <v>257</v>
      </c>
      <c r="F259" s="46">
        <v>90</v>
      </c>
      <c r="G259" s="110"/>
      <c r="H259" s="39" t="s">
        <v>150</v>
      </c>
      <c r="I259" s="39" t="s">
        <v>151</v>
      </c>
      <c r="J259" s="123">
        <v>4860</v>
      </c>
    </row>
    <row r="260" spans="2:10" x14ac:dyDescent="0.25">
      <c r="B260" s="45">
        <v>45275</v>
      </c>
      <c r="C260" s="46" t="s">
        <v>254</v>
      </c>
      <c r="D260" s="114">
        <v>21858</v>
      </c>
      <c r="E260" s="114" t="s">
        <v>258</v>
      </c>
      <c r="F260" s="46">
        <v>90</v>
      </c>
      <c r="G260" s="110"/>
      <c r="H260" s="39" t="s">
        <v>103</v>
      </c>
      <c r="I260" s="39" t="s">
        <v>104</v>
      </c>
      <c r="J260" s="123">
        <v>35683.199999999997</v>
      </c>
    </row>
    <row r="261" spans="2:10" x14ac:dyDescent="0.25">
      <c r="B261" s="68"/>
      <c r="C261" s="69"/>
      <c r="D261" s="69"/>
      <c r="E261" s="69"/>
      <c r="F261" s="69"/>
      <c r="G261" s="70"/>
      <c r="H261" s="27"/>
      <c r="I261" s="27"/>
      <c r="J261" s="71">
        <f>SUM(J255:J260)</f>
        <v>1790008.8</v>
      </c>
    </row>
    <row r="262" spans="2:10" x14ac:dyDescent="0.25">
      <c r="B262" s="53"/>
      <c r="C262" s="54"/>
      <c r="D262" s="54"/>
      <c r="E262" s="54"/>
      <c r="F262" s="54"/>
      <c r="G262" s="102"/>
      <c r="H262" s="31"/>
      <c r="I262" s="31"/>
      <c r="J262" s="103"/>
    </row>
    <row r="263" spans="2:10" x14ac:dyDescent="0.25">
      <c r="B263" s="53"/>
      <c r="C263" s="54"/>
      <c r="D263" s="54"/>
      <c r="E263" s="54"/>
      <c r="F263" s="54"/>
      <c r="G263" s="102"/>
      <c r="H263" s="31"/>
      <c r="I263" s="31"/>
      <c r="J263" s="103"/>
    </row>
    <row r="264" spans="2:10" x14ac:dyDescent="0.25">
      <c r="B264" s="118"/>
      <c r="C264" s="74"/>
      <c r="D264" s="74"/>
      <c r="E264" s="74"/>
      <c r="F264" s="74"/>
      <c r="G264" s="72" t="s">
        <v>259</v>
      </c>
      <c r="H264" s="75"/>
      <c r="I264" s="75"/>
      <c r="J264" s="44"/>
    </row>
    <row r="265" spans="2:10" x14ac:dyDescent="0.25">
      <c r="B265" s="45">
        <v>45282</v>
      </c>
      <c r="C265" s="121" t="s">
        <v>260</v>
      </c>
      <c r="D265" s="121" t="s">
        <v>261</v>
      </c>
      <c r="E265" s="121" t="s">
        <v>262</v>
      </c>
      <c r="F265" s="23">
        <v>90</v>
      </c>
      <c r="G265" s="61"/>
      <c r="H265" s="39" t="s">
        <v>150</v>
      </c>
      <c r="I265" s="39" t="s">
        <v>151</v>
      </c>
      <c r="J265" s="25">
        <v>56000</v>
      </c>
    </row>
    <row r="266" spans="2:10" x14ac:dyDescent="0.25">
      <c r="B266" s="45"/>
      <c r="C266" s="46"/>
      <c r="D266" s="46"/>
      <c r="E266" s="46"/>
      <c r="F266" s="46"/>
      <c r="G266" s="47"/>
      <c r="H266" s="39"/>
      <c r="I266" s="39"/>
      <c r="J266" s="98">
        <f>SUM(J265:J265)</f>
        <v>56000</v>
      </c>
    </row>
    <row r="267" spans="2:10" x14ac:dyDescent="0.25">
      <c r="B267" s="53"/>
      <c r="C267" s="54"/>
      <c r="D267" s="54"/>
      <c r="E267" s="54"/>
      <c r="F267" s="54"/>
      <c r="G267" s="102"/>
      <c r="H267" s="31"/>
      <c r="I267" s="31"/>
      <c r="J267" s="103"/>
    </row>
    <row r="268" spans="2:10" x14ac:dyDescent="0.25">
      <c r="B268" s="53"/>
      <c r="C268" s="54"/>
      <c r="D268" s="54"/>
      <c r="E268" s="54"/>
      <c r="F268" s="54"/>
      <c r="G268" s="102"/>
      <c r="H268" s="31"/>
      <c r="I268" s="31"/>
      <c r="J268" s="103"/>
    </row>
    <row r="269" spans="2:10" x14ac:dyDescent="0.25">
      <c r="B269" s="34" t="s">
        <v>15</v>
      </c>
      <c r="C269" s="35"/>
      <c r="D269" s="35"/>
      <c r="E269" s="35"/>
      <c r="F269" s="35"/>
      <c r="G269" s="19" t="s">
        <v>263</v>
      </c>
      <c r="H269" s="36"/>
      <c r="I269" s="36"/>
      <c r="J269" s="124"/>
    </row>
    <row r="270" spans="2:10" x14ac:dyDescent="0.25">
      <c r="B270" s="45">
        <v>43572</v>
      </c>
      <c r="C270" s="46">
        <v>20462</v>
      </c>
      <c r="D270" s="46">
        <v>76</v>
      </c>
      <c r="E270" s="46"/>
      <c r="F270" s="46"/>
      <c r="G270" s="87" t="s">
        <v>264</v>
      </c>
      <c r="H270" s="39" t="s">
        <v>265</v>
      </c>
      <c r="I270" s="39" t="s">
        <v>108</v>
      </c>
      <c r="J270" s="48">
        <v>90100</v>
      </c>
    </row>
    <row r="271" spans="2:10" x14ac:dyDescent="0.25">
      <c r="B271" s="45">
        <v>43609</v>
      </c>
      <c r="C271" s="46">
        <v>20516</v>
      </c>
      <c r="D271" s="46">
        <v>80</v>
      </c>
      <c r="E271" s="46"/>
      <c r="F271" s="46"/>
      <c r="G271" s="50"/>
      <c r="H271" s="39" t="s">
        <v>265</v>
      </c>
      <c r="I271" s="39" t="s">
        <v>108</v>
      </c>
      <c r="J271" s="48">
        <v>91800</v>
      </c>
    </row>
    <row r="272" spans="2:10" x14ac:dyDescent="0.25">
      <c r="B272" s="45">
        <v>43616</v>
      </c>
      <c r="C272" s="46" t="s">
        <v>266</v>
      </c>
      <c r="D272" s="46">
        <v>82</v>
      </c>
      <c r="E272" s="46"/>
      <c r="F272" s="46"/>
      <c r="G272" s="50"/>
      <c r="H272" s="39" t="s">
        <v>265</v>
      </c>
      <c r="I272" s="39" t="s">
        <v>108</v>
      </c>
      <c r="J272" s="48">
        <v>91900</v>
      </c>
    </row>
    <row r="273" spans="2:10" x14ac:dyDescent="0.25">
      <c r="B273" s="45">
        <v>43676</v>
      </c>
      <c r="C273" s="46" t="s">
        <v>267</v>
      </c>
      <c r="D273" s="46">
        <v>93</v>
      </c>
      <c r="E273" s="46"/>
      <c r="F273" s="46"/>
      <c r="G273" s="50"/>
      <c r="H273" s="39" t="s">
        <v>265</v>
      </c>
      <c r="I273" s="39" t="s">
        <v>108</v>
      </c>
      <c r="J273" s="48">
        <v>88450</v>
      </c>
    </row>
    <row r="274" spans="2:10" x14ac:dyDescent="0.25">
      <c r="B274" s="45">
        <v>43679</v>
      </c>
      <c r="C274" s="46">
        <v>20671</v>
      </c>
      <c r="D274" s="46">
        <v>97</v>
      </c>
      <c r="E274" s="46"/>
      <c r="F274" s="46"/>
      <c r="G274" s="50"/>
      <c r="H274" s="39" t="s">
        <v>265</v>
      </c>
      <c r="I274" s="39" t="s">
        <v>108</v>
      </c>
      <c r="J274" s="48">
        <v>88450</v>
      </c>
    </row>
    <row r="275" spans="2:10" x14ac:dyDescent="0.25">
      <c r="B275" s="45">
        <v>43685</v>
      </c>
      <c r="C275" s="46" t="s">
        <v>268</v>
      </c>
      <c r="D275" s="46">
        <v>98</v>
      </c>
      <c r="E275" s="46"/>
      <c r="F275" s="46"/>
      <c r="G275" s="50"/>
      <c r="H275" s="39" t="s">
        <v>265</v>
      </c>
      <c r="I275" s="39" t="s">
        <v>108</v>
      </c>
      <c r="J275" s="48">
        <v>89400</v>
      </c>
    </row>
    <row r="276" spans="2:10" x14ac:dyDescent="0.25">
      <c r="B276" s="45">
        <v>43698</v>
      </c>
      <c r="C276" s="46" t="s">
        <v>269</v>
      </c>
      <c r="D276" s="46">
        <v>100</v>
      </c>
      <c r="E276" s="46"/>
      <c r="F276" s="46"/>
      <c r="G276" s="50"/>
      <c r="H276" s="39" t="s">
        <v>265</v>
      </c>
      <c r="I276" s="39" t="s">
        <v>108</v>
      </c>
      <c r="J276" s="48">
        <v>87250</v>
      </c>
    </row>
    <row r="277" spans="2:10" x14ac:dyDescent="0.25">
      <c r="B277" s="45">
        <v>43725</v>
      </c>
      <c r="C277" s="46" t="s">
        <v>270</v>
      </c>
      <c r="D277" s="46">
        <v>107</v>
      </c>
      <c r="E277" s="46"/>
      <c r="F277" s="46"/>
      <c r="G277" s="50"/>
      <c r="H277" s="39" t="s">
        <v>265</v>
      </c>
      <c r="I277" s="39" t="s">
        <v>108</v>
      </c>
      <c r="J277" s="48">
        <v>88250</v>
      </c>
    </row>
    <row r="278" spans="2:10" x14ac:dyDescent="0.25">
      <c r="B278" s="45">
        <v>43774</v>
      </c>
      <c r="C278" s="46" t="s">
        <v>271</v>
      </c>
      <c r="D278" s="46">
        <v>114</v>
      </c>
      <c r="E278" s="46"/>
      <c r="F278" s="46"/>
      <c r="G278" s="50"/>
      <c r="H278" s="39" t="s">
        <v>265</v>
      </c>
      <c r="I278" s="39" t="s">
        <v>108</v>
      </c>
      <c r="J278" s="48">
        <v>91400</v>
      </c>
    </row>
    <row r="279" spans="2:10" x14ac:dyDescent="0.25">
      <c r="B279" s="45"/>
      <c r="C279" s="46"/>
      <c r="D279" s="46"/>
      <c r="E279" s="46"/>
      <c r="F279" s="46"/>
      <c r="G279" s="50"/>
      <c r="H279" s="39"/>
      <c r="I279" s="39"/>
      <c r="J279" s="52">
        <f>SUM(J270:J278)</f>
        <v>807000</v>
      </c>
    </row>
    <row r="280" spans="2:10" x14ac:dyDescent="0.25">
      <c r="B280" s="88"/>
      <c r="C280" s="89"/>
      <c r="D280" s="89"/>
      <c r="E280" s="89"/>
      <c r="F280" s="89"/>
      <c r="G280" s="125"/>
      <c r="H280" s="91"/>
      <c r="I280" s="91"/>
      <c r="J280" s="103"/>
    </row>
    <row r="281" spans="2:10" x14ac:dyDescent="0.25">
      <c r="B281" s="88"/>
      <c r="C281" s="89"/>
      <c r="D281" s="89"/>
      <c r="E281" s="89"/>
      <c r="F281" s="89"/>
      <c r="G281" s="125"/>
      <c r="H281" s="91"/>
      <c r="I281" s="91"/>
      <c r="J281" s="103"/>
    </row>
    <row r="282" spans="2:10" x14ac:dyDescent="0.25">
      <c r="B282" s="34"/>
      <c r="C282" s="95"/>
      <c r="D282" s="35"/>
      <c r="E282" s="35"/>
      <c r="F282" s="35"/>
      <c r="G282" s="93" t="s">
        <v>272</v>
      </c>
      <c r="H282" s="75"/>
      <c r="I282" s="36"/>
      <c r="J282" s="44"/>
    </row>
    <row r="283" spans="2:10" x14ac:dyDescent="0.25">
      <c r="B283" s="58">
        <v>45266</v>
      </c>
      <c r="C283" s="43" t="s">
        <v>273</v>
      </c>
      <c r="D283" s="60">
        <v>25110</v>
      </c>
      <c r="E283" s="60" t="s">
        <v>274</v>
      </c>
      <c r="F283" s="60">
        <v>30</v>
      </c>
      <c r="G283" s="43"/>
      <c r="H283" s="39" t="s">
        <v>103</v>
      </c>
      <c r="I283" s="39" t="s">
        <v>104</v>
      </c>
      <c r="J283" s="62">
        <v>144137</v>
      </c>
    </row>
    <row r="284" spans="2:10" x14ac:dyDescent="0.25">
      <c r="B284" s="45"/>
      <c r="C284" s="96"/>
      <c r="D284" s="46"/>
      <c r="E284" s="46"/>
      <c r="F284" s="46"/>
      <c r="G284" s="39"/>
      <c r="H284" s="39"/>
      <c r="I284" s="39"/>
      <c r="J284" s="52">
        <f>SUM(J283:J283)</f>
        <v>144137</v>
      </c>
    </row>
    <row r="285" spans="2:10" x14ac:dyDescent="0.25">
      <c r="B285" s="88"/>
      <c r="C285" s="89"/>
      <c r="D285" s="89"/>
      <c r="E285" s="89"/>
      <c r="F285" s="89"/>
      <c r="G285" s="125"/>
      <c r="H285" s="91"/>
      <c r="I285" s="91"/>
      <c r="J285" s="103"/>
    </row>
    <row r="286" spans="2:10" x14ac:dyDescent="0.25">
      <c r="B286" s="88"/>
      <c r="C286" s="89"/>
      <c r="D286" s="89"/>
      <c r="E286" s="89"/>
      <c r="F286" s="89"/>
      <c r="G286" s="125"/>
      <c r="H286" s="91"/>
      <c r="I286" s="91"/>
      <c r="J286" s="103"/>
    </row>
    <row r="287" spans="2:10" x14ac:dyDescent="0.25">
      <c r="B287" s="118"/>
      <c r="C287" s="74"/>
      <c r="D287" s="74"/>
      <c r="E287" s="74"/>
      <c r="F287" s="74"/>
      <c r="G287" s="126" t="s">
        <v>275</v>
      </c>
      <c r="H287" s="75"/>
      <c r="I287" s="75"/>
      <c r="J287" s="76"/>
    </row>
    <row r="288" spans="2:10" x14ac:dyDescent="0.25">
      <c r="B288" s="45">
        <v>45275</v>
      </c>
      <c r="C288" s="114" t="s">
        <v>276</v>
      </c>
      <c r="D288" s="46">
        <v>176</v>
      </c>
      <c r="E288" s="46" t="s">
        <v>277</v>
      </c>
      <c r="F288" s="46">
        <v>90</v>
      </c>
      <c r="G288" s="66"/>
      <c r="H288" s="39" t="s">
        <v>142</v>
      </c>
      <c r="I288" s="39" t="s">
        <v>143</v>
      </c>
      <c r="J288" s="25">
        <v>8336.2199999999993</v>
      </c>
    </row>
    <row r="289" spans="2:10" x14ac:dyDescent="0.25">
      <c r="B289" s="45"/>
      <c r="C289" s="46"/>
      <c r="D289" s="46"/>
      <c r="E289" s="46"/>
      <c r="F289" s="46"/>
      <c r="G289" s="127"/>
      <c r="H289" s="39"/>
      <c r="I289" s="39"/>
      <c r="J289" s="98">
        <f>SUM(J288:J288)</f>
        <v>8336.2199999999993</v>
      </c>
    </row>
    <row r="290" spans="2:10" x14ac:dyDescent="0.25">
      <c r="B290" s="88"/>
      <c r="C290" s="89"/>
      <c r="D290" s="89"/>
      <c r="E290" s="89"/>
      <c r="F290" s="89"/>
      <c r="G290" s="125"/>
      <c r="H290" s="91"/>
      <c r="I290" s="91"/>
      <c r="J290" s="103"/>
    </row>
    <row r="291" spans="2:10" x14ac:dyDescent="0.25">
      <c r="B291" s="88"/>
      <c r="C291" s="89"/>
      <c r="D291" s="89"/>
      <c r="E291" s="89"/>
      <c r="F291" s="89"/>
      <c r="G291" s="125"/>
      <c r="H291" s="91"/>
      <c r="I291" s="91"/>
      <c r="J291" s="103"/>
    </row>
    <row r="292" spans="2:10" x14ac:dyDescent="0.25">
      <c r="B292" s="45"/>
      <c r="C292" s="46"/>
      <c r="D292" s="46"/>
      <c r="E292" s="46"/>
      <c r="F292" s="46"/>
      <c r="G292" s="128" t="s">
        <v>125</v>
      </c>
      <c r="H292" s="129" t="s">
        <v>126</v>
      </c>
      <c r="I292" s="129"/>
      <c r="J292" s="130">
        <f>J240+J261+J279+J251+J246+J284+J289+J266+J234</f>
        <v>3680416.8000000007</v>
      </c>
    </row>
    <row r="293" spans="2:10" x14ac:dyDescent="0.25">
      <c r="B293" s="88"/>
      <c r="C293" s="89"/>
      <c r="D293" s="89"/>
      <c r="E293" s="89"/>
      <c r="F293" s="89"/>
      <c r="G293" s="131"/>
      <c r="H293" s="132"/>
      <c r="I293" s="132"/>
      <c r="J293" s="85"/>
    </row>
    <row r="294" spans="2:10" x14ac:dyDescent="0.25">
      <c r="B294" s="88"/>
      <c r="C294" s="89"/>
      <c r="D294" s="89"/>
      <c r="E294" s="89"/>
      <c r="F294" s="89"/>
      <c r="G294" s="131"/>
      <c r="H294" s="132"/>
      <c r="I294" s="132"/>
      <c r="J294" s="133"/>
    </row>
    <row r="295" spans="2:10" x14ac:dyDescent="0.25">
      <c r="B295" s="88"/>
      <c r="C295" s="89"/>
      <c r="D295" s="89"/>
      <c r="E295" s="89"/>
      <c r="F295" s="89"/>
      <c r="G295" s="131"/>
      <c r="H295" s="132"/>
      <c r="I295" s="132"/>
      <c r="J295" s="133"/>
    </row>
    <row r="296" spans="2:10" x14ac:dyDescent="0.25">
      <c r="B296" s="34"/>
      <c r="C296" s="95"/>
      <c r="D296" s="35"/>
      <c r="E296" s="35"/>
      <c r="F296" s="35"/>
      <c r="G296" s="93" t="s">
        <v>278</v>
      </c>
      <c r="H296" s="75"/>
      <c r="I296" s="36"/>
      <c r="J296" s="44"/>
    </row>
    <row r="297" spans="2:10" x14ac:dyDescent="0.25">
      <c r="B297" s="58">
        <v>45266</v>
      </c>
      <c r="C297" s="43" t="s">
        <v>279</v>
      </c>
      <c r="D297" s="60">
        <v>5972</v>
      </c>
      <c r="E297" s="60" t="s">
        <v>280</v>
      </c>
      <c r="F297" s="60">
        <v>90</v>
      </c>
      <c r="G297" s="43"/>
      <c r="H297" s="43" t="s">
        <v>150</v>
      </c>
      <c r="I297" s="43" t="s">
        <v>151</v>
      </c>
      <c r="J297" s="62">
        <v>275500</v>
      </c>
    </row>
    <row r="298" spans="2:10" x14ac:dyDescent="0.25">
      <c r="B298" s="45"/>
      <c r="C298" s="96"/>
      <c r="D298" s="46"/>
      <c r="E298" s="46"/>
      <c r="F298" s="46"/>
      <c r="G298" s="39"/>
      <c r="H298" s="39"/>
      <c r="I298" s="39"/>
      <c r="J298" s="52">
        <f>SUM(J297:J297)</f>
        <v>275500</v>
      </c>
    </row>
    <row r="299" spans="2:10" x14ac:dyDescent="0.25">
      <c r="B299" s="88"/>
      <c r="C299" s="89"/>
      <c r="D299" s="89"/>
      <c r="E299" s="89"/>
      <c r="F299" s="89"/>
      <c r="G299" s="125"/>
      <c r="H299" s="91"/>
      <c r="I299" s="91"/>
      <c r="J299" s="103"/>
    </row>
    <row r="300" spans="2:10" x14ac:dyDescent="0.25">
      <c r="B300" s="88"/>
      <c r="C300" s="89"/>
      <c r="D300" s="89"/>
      <c r="E300" s="89"/>
      <c r="F300" s="89"/>
      <c r="G300" s="125"/>
      <c r="H300" s="91"/>
      <c r="I300" s="91"/>
      <c r="J300" s="103"/>
    </row>
    <row r="301" spans="2:10" x14ac:dyDescent="0.25">
      <c r="B301" s="34"/>
      <c r="C301" s="35"/>
      <c r="D301" s="35"/>
      <c r="E301" s="35"/>
      <c r="F301" s="35"/>
      <c r="G301" s="72" t="s">
        <v>281</v>
      </c>
      <c r="H301" s="36"/>
      <c r="I301" s="36"/>
      <c r="J301" s="76"/>
    </row>
    <row r="302" spans="2:10" x14ac:dyDescent="0.25">
      <c r="B302" s="45">
        <v>45278</v>
      </c>
      <c r="C302" s="134"/>
      <c r="D302" s="46">
        <v>299</v>
      </c>
      <c r="E302" s="46" t="s">
        <v>238</v>
      </c>
      <c r="F302" s="46">
        <v>30</v>
      </c>
      <c r="G302" s="92"/>
      <c r="H302" s="39" t="s">
        <v>282</v>
      </c>
      <c r="I302" s="39" t="s">
        <v>143</v>
      </c>
      <c r="J302" s="25">
        <v>306405.8</v>
      </c>
    </row>
    <row r="303" spans="2:10" x14ac:dyDescent="0.25">
      <c r="B303" s="45">
        <v>45279</v>
      </c>
      <c r="C303" s="46" t="s">
        <v>283</v>
      </c>
      <c r="D303" s="46">
        <v>300</v>
      </c>
      <c r="E303" s="46" t="s">
        <v>284</v>
      </c>
      <c r="F303" s="46">
        <v>30</v>
      </c>
      <c r="G303" s="87"/>
      <c r="H303" s="39" t="s">
        <v>282</v>
      </c>
      <c r="I303" s="39" t="s">
        <v>143</v>
      </c>
      <c r="J303" s="25">
        <v>157424.1</v>
      </c>
    </row>
    <row r="304" spans="2:10" x14ac:dyDescent="0.25">
      <c r="B304" s="45">
        <v>45286</v>
      </c>
      <c r="C304" s="134"/>
      <c r="D304" s="46">
        <v>301</v>
      </c>
      <c r="E304" s="46" t="s">
        <v>242</v>
      </c>
      <c r="F304" s="46">
        <v>30</v>
      </c>
      <c r="G304" s="87"/>
      <c r="H304" s="39" t="s">
        <v>282</v>
      </c>
      <c r="I304" s="39" t="s">
        <v>143</v>
      </c>
      <c r="J304" s="25">
        <v>102680</v>
      </c>
    </row>
    <row r="305" spans="2:10" x14ac:dyDescent="0.25">
      <c r="B305" s="45"/>
      <c r="C305" s="46"/>
      <c r="D305" s="46"/>
      <c r="E305" s="46"/>
      <c r="F305" s="46"/>
      <c r="G305" s="70"/>
      <c r="H305" s="39"/>
      <c r="I305" s="39"/>
      <c r="J305" s="98">
        <f>SUM(J302:J304)</f>
        <v>566509.9</v>
      </c>
    </row>
    <row r="306" spans="2:10" x14ac:dyDescent="0.25">
      <c r="B306" s="53"/>
      <c r="C306" s="54"/>
      <c r="D306" s="54"/>
      <c r="E306" s="54"/>
      <c r="F306" s="54"/>
      <c r="G306" s="135"/>
      <c r="H306" s="31"/>
      <c r="I306" s="31"/>
      <c r="J306" s="103"/>
    </row>
    <row r="307" spans="2:10" x14ac:dyDescent="0.25">
      <c r="B307" s="53"/>
      <c r="C307" s="54"/>
      <c r="D307" s="54"/>
      <c r="E307" s="54"/>
      <c r="F307" s="54"/>
      <c r="G307" s="135"/>
      <c r="H307" s="31"/>
      <c r="I307" s="31"/>
      <c r="J307" s="103"/>
    </row>
    <row r="308" spans="2:10" x14ac:dyDescent="0.25">
      <c r="B308" s="34"/>
      <c r="C308" s="35"/>
      <c r="D308" s="35"/>
      <c r="E308" s="35"/>
      <c r="F308" s="35"/>
      <c r="G308" s="136" t="s">
        <v>285</v>
      </c>
      <c r="H308" s="36"/>
      <c r="I308" s="36"/>
      <c r="J308" s="76"/>
    </row>
    <row r="309" spans="2:10" x14ac:dyDescent="0.25">
      <c r="B309" s="22">
        <v>45279</v>
      </c>
      <c r="C309" s="23"/>
      <c r="D309" s="23">
        <v>205</v>
      </c>
      <c r="E309" s="23" t="s">
        <v>286</v>
      </c>
      <c r="F309" s="23">
        <v>60</v>
      </c>
      <c r="G309" s="137"/>
      <c r="H309" s="24" t="s">
        <v>287</v>
      </c>
      <c r="I309" s="24" t="s">
        <v>288</v>
      </c>
      <c r="J309" s="25">
        <v>548464</v>
      </c>
    </row>
    <row r="310" spans="2:10" x14ac:dyDescent="0.25">
      <c r="B310" s="68"/>
      <c r="C310" s="69"/>
      <c r="D310" s="46"/>
      <c r="E310" s="69"/>
      <c r="F310" s="69"/>
      <c r="G310" s="138"/>
      <c r="H310" s="27"/>
      <c r="I310" s="27"/>
      <c r="J310" s="98">
        <f>SUM(J309:J309)</f>
        <v>548464</v>
      </c>
    </row>
    <row r="311" spans="2:10" x14ac:dyDescent="0.25">
      <c r="B311" s="53"/>
      <c r="C311" s="54"/>
      <c r="D311" s="54"/>
      <c r="E311" s="54"/>
      <c r="F311" s="54"/>
      <c r="G311" s="135"/>
      <c r="H311" s="31"/>
      <c r="I311" s="31"/>
      <c r="J311" s="103"/>
    </row>
    <row r="312" spans="2:10" x14ac:dyDescent="0.25">
      <c r="B312" s="53"/>
      <c r="C312" s="54"/>
      <c r="D312" s="54"/>
      <c r="E312" s="54"/>
      <c r="F312" s="54"/>
      <c r="G312" s="135"/>
      <c r="H312" s="31"/>
      <c r="I312" s="31"/>
      <c r="J312" s="103"/>
    </row>
    <row r="313" spans="2:10" x14ac:dyDescent="0.25">
      <c r="B313" s="34"/>
      <c r="C313" s="35"/>
      <c r="D313" s="35"/>
      <c r="E313" s="35"/>
      <c r="F313" s="35"/>
      <c r="G313" s="136" t="s">
        <v>289</v>
      </c>
      <c r="H313" s="36"/>
      <c r="I313" s="36"/>
      <c r="J313" s="76"/>
    </row>
    <row r="314" spans="2:10" x14ac:dyDescent="0.25">
      <c r="B314" s="45">
        <v>45279</v>
      </c>
      <c r="C314" s="69"/>
      <c r="D314" s="46">
        <v>53978</v>
      </c>
      <c r="E314" s="46" t="s">
        <v>290</v>
      </c>
      <c r="F314" s="46">
        <v>60</v>
      </c>
      <c r="G314" s="50"/>
      <c r="H314" s="39" t="s">
        <v>291</v>
      </c>
      <c r="I314" s="39" t="s">
        <v>210</v>
      </c>
      <c r="J314" s="25">
        <v>123923.84</v>
      </c>
    </row>
    <row r="315" spans="2:10" x14ac:dyDescent="0.25">
      <c r="B315" s="68"/>
      <c r="C315" s="69"/>
      <c r="D315" s="46"/>
      <c r="E315" s="69"/>
      <c r="F315" s="69"/>
      <c r="G315" s="92"/>
      <c r="H315" s="27"/>
      <c r="I315" s="27"/>
      <c r="J315" s="98">
        <f>SUM(J314:J314)</f>
        <v>123923.84</v>
      </c>
    </row>
    <row r="316" spans="2:10" x14ac:dyDescent="0.25">
      <c r="B316" s="53"/>
      <c r="C316" s="54"/>
      <c r="D316" s="54"/>
      <c r="E316" s="54"/>
      <c r="F316" s="54"/>
      <c r="G316" s="135"/>
      <c r="H316" s="31"/>
      <c r="I316" s="31"/>
      <c r="J316" s="103"/>
    </row>
    <row r="317" spans="2:10" x14ac:dyDescent="0.25">
      <c r="B317" s="53"/>
      <c r="C317" s="54"/>
      <c r="D317" s="54"/>
      <c r="E317" s="54"/>
      <c r="F317" s="54"/>
      <c r="G317" s="135"/>
      <c r="H317" s="31"/>
      <c r="I317" s="31"/>
      <c r="J317" s="103"/>
    </row>
    <row r="318" spans="2:10" x14ac:dyDescent="0.25">
      <c r="B318" s="118"/>
      <c r="C318" s="74"/>
      <c r="D318" s="74"/>
      <c r="E318" s="74"/>
      <c r="F318" s="74"/>
      <c r="G318" s="72" t="s">
        <v>292</v>
      </c>
      <c r="H318" s="75"/>
      <c r="I318" s="75"/>
      <c r="J318" s="44"/>
    </row>
    <row r="319" spans="2:10" x14ac:dyDescent="0.25">
      <c r="B319" s="45">
        <v>45275</v>
      </c>
      <c r="C319" s="121" t="s">
        <v>293</v>
      </c>
      <c r="D319" s="121" t="s">
        <v>294</v>
      </c>
      <c r="E319" s="121" t="s">
        <v>295</v>
      </c>
      <c r="F319" s="23">
        <v>90</v>
      </c>
      <c r="G319" s="25"/>
      <c r="H319" s="39" t="s">
        <v>103</v>
      </c>
      <c r="I319" s="39" t="s">
        <v>104</v>
      </c>
      <c r="J319" s="25">
        <v>62304</v>
      </c>
    </row>
    <row r="320" spans="2:10" x14ac:dyDescent="0.25">
      <c r="B320" s="45"/>
      <c r="C320" s="46"/>
      <c r="D320" s="46"/>
      <c r="E320" s="46"/>
      <c r="F320" s="46"/>
      <c r="G320" s="24"/>
      <c r="H320" s="39"/>
      <c r="I320" s="39"/>
      <c r="J320" s="98">
        <f>SUM(J319:J319)</f>
        <v>62304</v>
      </c>
    </row>
    <row r="321" spans="2:10" x14ac:dyDescent="0.25">
      <c r="B321" s="53"/>
      <c r="C321" s="54"/>
      <c r="D321" s="54"/>
      <c r="E321" s="54"/>
      <c r="F321" s="54"/>
      <c r="G321" s="135"/>
      <c r="H321" s="31"/>
      <c r="I321" s="31"/>
      <c r="J321" s="103"/>
    </row>
    <row r="322" spans="2:10" x14ac:dyDescent="0.25">
      <c r="B322" s="53"/>
      <c r="C322" s="54"/>
      <c r="D322" s="54"/>
      <c r="E322" s="54"/>
      <c r="F322" s="54"/>
      <c r="G322" s="135"/>
      <c r="H322" s="31"/>
      <c r="I322" s="31"/>
      <c r="J322" s="103"/>
    </row>
    <row r="323" spans="2:10" x14ac:dyDescent="0.25">
      <c r="B323" s="53"/>
      <c r="C323" s="54"/>
      <c r="D323" s="54"/>
      <c r="E323" s="54"/>
      <c r="F323" s="54"/>
      <c r="G323" s="135"/>
      <c r="H323" s="31"/>
      <c r="I323" s="31"/>
      <c r="J323" s="103"/>
    </row>
    <row r="324" spans="2:10" x14ac:dyDescent="0.25">
      <c r="B324" s="34"/>
      <c r="C324" s="35"/>
      <c r="D324" s="35"/>
      <c r="E324" s="35"/>
      <c r="F324" s="35"/>
      <c r="G324" s="136" t="s">
        <v>296</v>
      </c>
      <c r="H324" s="36"/>
      <c r="I324" s="36"/>
      <c r="J324" s="76"/>
    </row>
    <row r="325" spans="2:10" x14ac:dyDescent="0.25">
      <c r="B325" s="45">
        <v>45271</v>
      </c>
      <c r="C325" s="46" t="s">
        <v>297</v>
      </c>
      <c r="D325" s="46">
        <v>1300500</v>
      </c>
      <c r="E325" s="46" t="s">
        <v>298</v>
      </c>
      <c r="F325" s="46">
        <v>90</v>
      </c>
      <c r="G325" s="50"/>
      <c r="H325" s="43" t="s">
        <v>150</v>
      </c>
      <c r="I325" s="43" t="s">
        <v>151</v>
      </c>
      <c r="J325" s="25">
        <v>109220.8</v>
      </c>
    </row>
    <row r="326" spans="2:10" x14ac:dyDescent="0.25">
      <c r="B326" s="45">
        <v>45268</v>
      </c>
      <c r="C326" s="46" t="s">
        <v>299</v>
      </c>
      <c r="D326" s="46">
        <v>1300498</v>
      </c>
      <c r="E326" s="46" t="s">
        <v>300</v>
      </c>
      <c r="F326" s="49">
        <v>90</v>
      </c>
      <c r="G326" s="50"/>
      <c r="H326" s="39" t="s">
        <v>103</v>
      </c>
      <c r="I326" s="39" t="s">
        <v>104</v>
      </c>
      <c r="J326" s="25">
        <v>95490</v>
      </c>
    </row>
    <row r="327" spans="2:10" x14ac:dyDescent="0.25">
      <c r="B327" s="68"/>
      <c r="C327" s="69"/>
      <c r="D327" s="46"/>
      <c r="E327" s="69"/>
      <c r="F327" s="69"/>
      <c r="G327" s="92"/>
      <c r="H327" s="27"/>
      <c r="I327" s="27"/>
      <c r="J327" s="98">
        <f>SUM(J325:J326)</f>
        <v>204710.8</v>
      </c>
    </row>
    <row r="328" spans="2:10" x14ac:dyDescent="0.25">
      <c r="B328" s="53"/>
      <c r="C328" s="54"/>
      <c r="D328" s="54"/>
      <c r="E328" s="54"/>
      <c r="F328" s="54"/>
      <c r="G328" s="135"/>
      <c r="H328" s="31"/>
      <c r="I328" s="31"/>
      <c r="J328" s="103"/>
    </row>
    <row r="329" spans="2:10" x14ac:dyDescent="0.25">
      <c r="B329" s="53"/>
      <c r="C329" s="54"/>
      <c r="D329" s="54"/>
      <c r="E329" s="54"/>
      <c r="F329" s="54"/>
      <c r="G329" s="135"/>
      <c r="H329" s="31"/>
      <c r="I329" s="31"/>
      <c r="J329" s="103"/>
    </row>
    <row r="330" spans="2:10" x14ac:dyDescent="0.25">
      <c r="B330" s="139"/>
      <c r="C330" s="140"/>
      <c r="D330" s="140"/>
      <c r="E330" s="140"/>
      <c r="F330" s="140"/>
      <c r="G330" s="72" t="s">
        <v>301</v>
      </c>
      <c r="H330" s="141"/>
      <c r="I330" s="141"/>
      <c r="J330" s="44"/>
    </row>
    <row r="331" spans="2:10" x14ac:dyDescent="0.25">
      <c r="B331" s="45">
        <v>45222</v>
      </c>
      <c r="C331" s="46"/>
      <c r="D331" s="46">
        <v>1300</v>
      </c>
      <c r="E331" s="23" t="s">
        <v>302</v>
      </c>
      <c r="F331" s="23">
        <v>30</v>
      </c>
      <c r="G331" s="70"/>
      <c r="H331" s="50" t="s">
        <v>303</v>
      </c>
      <c r="I331" s="39" t="s">
        <v>214</v>
      </c>
      <c r="J331" s="48">
        <v>22715</v>
      </c>
    </row>
    <row r="332" spans="2:10" x14ac:dyDescent="0.25">
      <c r="B332" s="45">
        <v>45274</v>
      </c>
      <c r="C332" s="46" t="s">
        <v>304</v>
      </c>
      <c r="D332" s="46">
        <v>1339</v>
      </c>
      <c r="E332" s="23" t="s">
        <v>305</v>
      </c>
      <c r="F332" s="23">
        <v>30</v>
      </c>
      <c r="G332" s="70"/>
      <c r="H332" s="50" t="s">
        <v>303</v>
      </c>
      <c r="I332" s="39" t="s">
        <v>214</v>
      </c>
      <c r="J332" s="48">
        <v>32450</v>
      </c>
    </row>
    <row r="333" spans="2:10" x14ac:dyDescent="0.25">
      <c r="B333" s="45">
        <v>45274</v>
      </c>
      <c r="C333" s="46" t="s">
        <v>306</v>
      </c>
      <c r="D333" s="46">
        <v>1340</v>
      </c>
      <c r="E333" s="23" t="s">
        <v>307</v>
      </c>
      <c r="F333" s="23">
        <v>30</v>
      </c>
      <c r="G333" s="70"/>
      <c r="H333" s="50" t="s">
        <v>303</v>
      </c>
      <c r="I333" s="39" t="s">
        <v>214</v>
      </c>
      <c r="J333" s="48">
        <v>250160</v>
      </c>
    </row>
    <row r="334" spans="2:10" x14ac:dyDescent="0.25">
      <c r="B334" s="45">
        <v>45274</v>
      </c>
      <c r="C334" s="46"/>
      <c r="D334" s="46">
        <v>1341</v>
      </c>
      <c r="E334" s="23" t="s">
        <v>308</v>
      </c>
      <c r="F334" s="23">
        <v>30</v>
      </c>
      <c r="G334" s="70"/>
      <c r="H334" s="50" t="s">
        <v>303</v>
      </c>
      <c r="I334" s="39" t="s">
        <v>214</v>
      </c>
      <c r="J334" s="48">
        <v>4218.5</v>
      </c>
    </row>
    <row r="335" spans="2:10" x14ac:dyDescent="0.25">
      <c r="B335" s="45">
        <v>45276</v>
      </c>
      <c r="C335" s="46"/>
      <c r="D335" s="46">
        <v>1349</v>
      </c>
      <c r="E335" s="23" t="s">
        <v>309</v>
      </c>
      <c r="F335" s="23">
        <v>30</v>
      </c>
      <c r="G335" s="70"/>
      <c r="H335" s="50" t="s">
        <v>303</v>
      </c>
      <c r="I335" s="39" t="s">
        <v>214</v>
      </c>
      <c r="J335" s="48">
        <v>11800</v>
      </c>
    </row>
    <row r="336" spans="2:10" x14ac:dyDescent="0.25">
      <c r="B336" s="45">
        <v>45288</v>
      </c>
      <c r="C336" s="46"/>
      <c r="D336" s="46">
        <v>1358</v>
      </c>
      <c r="E336" s="23" t="s">
        <v>310</v>
      </c>
      <c r="F336" s="23">
        <v>30</v>
      </c>
      <c r="G336" s="70"/>
      <c r="H336" s="50" t="s">
        <v>303</v>
      </c>
      <c r="I336" s="39"/>
      <c r="J336" s="48">
        <v>35400</v>
      </c>
    </row>
    <row r="337" spans="2:10" x14ac:dyDescent="0.25">
      <c r="B337" s="45"/>
      <c r="C337" s="69"/>
      <c r="D337" s="69"/>
      <c r="E337" s="23"/>
      <c r="F337" s="23"/>
      <c r="G337" s="92"/>
      <c r="H337" s="50"/>
      <c r="I337" s="39"/>
      <c r="J337" s="98">
        <f>SUM(J331:J336)</f>
        <v>356743.5</v>
      </c>
    </row>
    <row r="338" spans="2:10" x14ac:dyDescent="0.25">
      <c r="B338" s="88"/>
      <c r="C338" s="89"/>
      <c r="D338" s="89"/>
      <c r="E338" s="89"/>
      <c r="F338" s="89"/>
      <c r="G338" s="90"/>
      <c r="H338" s="90"/>
      <c r="I338" s="90"/>
      <c r="J338" s="56"/>
    </row>
    <row r="339" spans="2:10" x14ac:dyDescent="0.25">
      <c r="B339" s="88"/>
      <c r="C339" s="89"/>
      <c r="D339" s="89"/>
      <c r="E339" s="89"/>
      <c r="F339" s="89"/>
      <c r="G339" s="90"/>
      <c r="H339" s="90"/>
      <c r="I339" s="90"/>
      <c r="J339" s="56"/>
    </row>
    <row r="340" spans="2:10" x14ac:dyDescent="0.25">
      <c r="B340" s="78"/>
      <c r="C340" s="142"/>
      <c r="D340" s="142"/>
      <c r="E340" s="142"/>
      <c r="F340" s="142"/>
      <c r="G340" s="81" t="s">
        <v>125</v>
      </c>
      <c r="H340" s="100" t="s">
        <v>311</v>
      </c>
      <c r="I340" s="100"/>
      <c r="J340" s="101">
        <f>J305+J315+J337+J298+J320+J327+J310</f>
        <v>2138156.04</v>
      </c>
    </row>
    <row r="341" spans="2:10" x14ac:dyDescent="0.25">
      <c r="B341" s="53"/>
      <c r="C341" s="89"/>
      <c r="D341" s="89"/>
      <c r="E341" s="89"/>
      <c r="F341" s="89"/>
      <c r="G341" s="102"/>
      <c r="H341" s="31"/>
      <c r="I341" s="31"/>
      <c r="J341" s="103"/>
    </row>
    <row r="342" spans="2:10" x14ac:dyDescent="0.25">
      <c r="B342" s="53"/>
      <c r="C342" s="89"/>
      <c r="D342" s="89" t="s">
        <v>312</v>
      </c>
      <c r="E342" s="89"/>
      <c r="F342" s="89"/>
      <c r="G342" s="102"/>
      <c r="H342" s="31"/>
      <c r="I342" s="31"/>
      <c r="J342" s="103"/>
    </row>
    <row r="343" spans="2:10" ht="15.75" thickBot="1" x14ac:dyDescent="0.3">
      <c r="B343" s="53"/>
      <c r="C343" s="89"/>
      <c r="D343" s="89"/>
      <c r="E343" s="89"/>
      <c r="F343" s="89"/>
      <c r="G343" s="102"/>
      <c r="H343" s="31"/>
      <c r="I343" s="31"/>
      <c r="J343" s="103"/>
    </row>
    <row r="344" spans="2:10" ht="15.75" thickBot="1" x14ac:dyDescent="0.3">
      <c r="B344" s="143"/>
      <c r="C344" s="144"/>
      <c r="D344" s="145"/>
      <c r="E344" s="145"/>
      <c r="F344" s="145"/>
      <c r="G344" s="146" t="s">
        <v>313</v>
      </c>
      <c r="H344" s="147" t="s">
        <v>126</v>
      </c>
      <c r="I344" s="148"/>
      <c r="J344" s="149">
        <f>J111+J154+J227+J292+J340</f>
        <v>11658765.52</v>
      </c>
    </row>
    <row r="345" spans="2:10" x14ac:dyDescent="0.25">
      <c r="B345" s="150"/>
      <c r="C345" s="89"/>
      <c r="D345" s="89"/>
      <c r="E345" s="89"/>
      <c r="F345" s="89"/>
      <c r="G345" s="151"/>
      <c r="H345" s="135"/>
      <c r="I345" s="135"/>
      <c r="J345" s="56"/>
    </row>
    <row r="346" spans="2:10" x14ac:dyDescent="0.25">
      <c r="B346" s="150" t="s">
        <v>314</v>
      </c>
      <c r="C346" s="89"/>
      <c r="D346" s="89"/>
      <c r="E346" s="89"/>
      <c r="F346" s="89"/>
      <c r="G346" s="151" t="s">
        <v>15</v>
      </c>
      <c r="H346" s="135"/>
      <c r="I346" s="135"/>
      <c r="J346" s="56"/>
    </row>
    <row r="347" spans="2:10" x14ac:dyDescent="0.25">
      <c r="B347" s="150"/>
      <c r="C347" s="89"/>
      <c r="D347" s="89"/>
      <c r="E347" s="89"/>
      <c r="F347" s="89"/>
      <c r="G347" s="151"/>
      <c r="H347" s="135"/>
      <c r="I347" s="135"/>
      <c r="J347" s="56"/>
    </row>
    <row r="348" spans="2:10" x14ac:dyDescent="0.25">
      <c r="B348" s="150"/>
      <c r="C348" s="89"/>
      <c r="D348" s="89"/>
      <c r="E348" s="89"/>
      <c r="F348" s="89"/>
      <c r="G348" s="151"/>
      <c r="H348" s="135"/>
      <c r="I348" s="135"/>
      <c r="J348" s="56"/>
    </row>
    <row r="349" spans="2:10" x14ac:dyDescent="0.25">
      <c r="B349" s="53" t="s">
        <v>315</v>
      </c>
      <c r="C349" s="53"/>
      <c r="D349" s="53"/>
      <c r="E349" s="53"/>
      <c r="F349" s="53"/>
      <c r="G349" s="53"/>
      <c r="H349" s="53"/>
      <c r="I349" s="53"/>
      <c r="J349" s="53"/>
    </row>
    <row r="350" spans="2:10" ht="15.75" thickBot="1" x14ac:dyDescent="0.3">
      <c r="B350" s="150"/>
      <c r="C350" s="89"/>
      <c r="D350" s="89"/>
      <c r="E350" s="89"/>
      <c r="F350" s="89"/>
      <c r="G350" s="151"/>
      <c r="H350" s="135"/>
      <c r="I350" s="135"/>
      <c r="J350" s="56"/>
    </row>
    <row r="351" spans="2:10" ht="15.75" thickBot="1" x14ac:dyDescent="0.3">
      <c r="B351" s="152" t="s">
        <v>316</v>
      </c>
      <c r="C351" s="153"/>
      <c r="D351" s="154"/>
      <c r="E351" s="155" t="s">
        <v>317</v>
      </c>
      <c r="F351" s="153"/>
      <c r="G351" s="156"/>
      <c r="H351" s="157"/>
      <c r="I351" s="158"/>
      <c r="J351" s="159" t="s">
        <v>318</v>
      </c>
    </row>
    <row r="352" spans="2:10" x14ac:dyDescent="0.25">
      <c r="B352" s="160" t="s">
        <v>319</v>
      </c>
      <c r="C352" s="161"/>
      <c r="D352" s="162"/>
      <c r="E352" s="163" t="s">
        <v>320</v>
      </c>
      <c r="F352" s="164"/>
      <c r="G352" s="165"/>
      <c r="H352" s="166"/>
      <c r="I352" s="167"/>
      <c r="J352" s="168">
        <v>17097.61</v>
      </c>
    </row>
    <row r="353" spans="2:10" x14ac:dyDescent="0.25">
      <c r="B353" s="160" t="s">
        <v>155</v>
      </c>
      <c r="C353" s="169"/>
      <c r="D353" s="170"/>
      <c r="E353" s="163" t="s">
        <v>321</v>
      </c>
      <c r="F353" s="171"/>
      <c r="G353" s="172"/>
      <c r="H353" s="173"/>
      <c r="I353" s="174"/>
      <c r="J353" s="175">
        <v>668912.38</v>
      </c>
    </row>
    <row r="354" spans="2:10" x14ac:dyDescent="0.25">
      <c r="B354" s="160" t="s">
        <v>322</v>
      </c>
      <c r="C354" s="169"/>
      <c r="D354" s="170"/>
      <c r="E354" s="163" t="s">
        <v>323</v>
      </c>
      <c r="F354" s="171"/>
      <c r="G354" s="172"/>
      <c r="H354" s="173"/>
      <c r="I354" s="174"/>
      <c r="J354" s="175">
        <v>61979.5</v>
      </c>
    </row>
    <row r="355" spans="2:10" ht="15.75" thickBot="1" x14ac:dyDescent="0.3">
      <c r="B355" s="160" t="s">
        <v>324</v>
      </c>
      <c r="C355" s="54"/>
      <c r="D355" s="176"/>
      <c r="E355" s="163" t="s">
        <v>325</v>
      </c>
      <c r="F355" s="89"/>
      <c r="G355" s="151"/>
      <c r="H355" s="177"/>
      <c r="I355" s="135"/>
      <c r="J355" s="178">
        <v>807000</v>
      </c>
    </row>
    <row r="356" spans="2:10" ht="15.75" thickBot="1" x14ac:dyDescent="0.3">
      <c r="B356" s="152" t="s">
        <v>326</v>
      </c>
      <c r="C356" s="153"/>
      <c r="D356" s="153"/>
      <c r="E356" s="153"/>
      <c r="F356" s="153"/>
      <c r="G356" s="156"/>
      <c r="H356" s="179"/>
      <c r="I356" s="157"/>
      <c r="J356" s="180">
        <f>SUM(J352:J355)</f>
        <v>1554989.49</v>
      </c>
    </row>
    <row r="357" spans="2:10" x14ac:dyDescent="0.25">
      <c r="B357" s="150"/>
      <c r="C357" s="89"/>
      <c r="D357" s="89"/>
      <c r="E357" s="89"/>
      <c r="F357" s="89"/>
      <c r="G357" s="151"/>
      <c r="H357" s="135"/>
      <c r="I357" s="135"/>
      <c r="J357" s="56"/>
    </row>
    <row r="358" spans="2:10" ht="15.75" thickBot="1" x14ac:dyDescent="0.3">
      <c r="B358" s="150"/>
      <c r="C358" s="89"/>
      <c r="D358" s="89"/>
      <c r="E358" s="89"/>
      <c r="F358" s="89"/>
      <c r="G358" s="151"/>
      <c r="H358" s="135"/>
      <c r="I358" s="135"/>
      <c r="J358" s="56"/>
    </row>
    <row r="359" spans="2:10" ht="16.5" thickBot="1" x14ac:dyDescent="0.3">
      <c r="B359" s="181" t="s">
        <v>327</v>
      </c>
      <c r="C359" s="182"/>
      <c r="D359" s="183"/>
      <c r="E359" s="183"/>
      <c r="F359" s="183"/>
      <c r="G359" s="184" t="s">
        <v>313</v>
      </c>
      <c r="H359" s="185" t="s">
        <v>126</v>
      </c>
      <c r="I359" s="186"/>
      <c r="J359" s="187">
        <f>J344-J356</f>
        <v>10103776.029999999</v>
      </c>
    </row>
    <row r="360" spans="2:10" x14ac:dyDescent="0.25">
      <c r="B360" s="150"/>
      <c r="C360" s="89"/>
      <c r="D360" s="89"/>
      <c r="E360" s="89"/>
      <c r="F360" s="89"/>
      <c r="G360" s="151"/>
      <c r="H360" s="135"/>
      <c r="I360" s="135"/>
      <c r="J360" s="56"/>
    </row>
    <row r="361" spans="2:10" x14ac:dyDescent="0.25">
      <c r="B361" s="150"/>
      <c r="C361" s="89"/>
      <c r="D361" s="89"/>
      <c r="E361" s="89"/>
      <c r="F361" s="89"/>
      <c r="G361" s="151"/>
      <c r="H361" s="135"/>
      <c r="I361" s="135"/>
      <c r="J361" s="56"/>
    </row>
    <row r="362" spans="2:10" x14ac:dyDescent="0.25">
      <c r="B362" s="150"/>
      <c r="C362" s="89"/>
      <c r="D362" s="89"/>
      <c r="E362" s="89"/>
      <c r="F362" s="89"/>
      <c r="G362" s="151"/>
      <c r="H362" s="135"/>
      <c r="I362" s="135"/>
      <c r="J362" s="56"/>
    </row>
    <row r="363" spans="2:10" x14ac:dyDescent="0.25">
      <c r="B363" s="150"/>
      <c r="C363" s="89"/>
      <c r="D363" s="89"/>
      <c r="E363" s="89"/>
      <c r="F363" s="89"/>
      <c r="G363" s="151"/>
      <c r="H363" s="135"/>
      <c r="I363" s="135"/>
      <c r="J363" s="56"/>
    </row>
    <row r="364" spans="2:10" x14ac:dyDescent="0.25">
      <c r="B364" s="150"/>
      <c r="C364" s="89"/>
      <c r="D364" s="89"/>
      <c r="E364" s="89"/>
      <c r="F364" s="89"/>
      <c r="G364" s="151"/>
      <c r="H364" s="135"/>
      <c r="I364" s="135"/>
      <c r="J364" s="56"/>
    </row>
    <row r="365" spans="2:10" x14ac:dyDescent="0.25">
      <c r="B365" s="188" t="s">
        <v>328</v>
      </c>
      <c r="C365" s="188"/>
      <c r="D365" s="188"/>
      <c r="E365" s="88"/>
      <c r="F365" s="88"/>
      <c r="G365" s="189"/>
      <c r="H365" s="190" t="s">
        <v>329</v>
      </c>
      <c r="I365" s="91"/>
      <c r="J365" s="91"/>
    </row>
    <row r="366" spans="2:10" x14ac:dyDescent="0.25">
      <c r="B366" s="107" t="s">
        <v>330</v>
      </c>
      <c r="C366" s="107"/>
      <c r="D366" s="107"/>
      <c r="E366" s="107"/>
      <c r="F366" s="107"/>
      <c r="G366" s="189"/>
      <c r="H366" s="191" t="s">
        <v>331</v>
      </c>
      <c r="I366" s="192"/>
      <c r="J366" s="192"/>
    </row>
    <row r="367" spans="2:10" x14ac:dyDescent="0.25">
      <c r="B367" s="193"/>
      <c r="C367" s="89"/>
      <c r="D367" s="194"/>
      <c r="E367" s="194"/>
      <c r="F367" s="194"/>
      <c r="G367" s="125"/>
      <c r="H367" s="195"/>
      <c r="I367" s="195"/>
      <c r="J367" s="125"/>
    </row>
    <row r="368" spans="2:10" x14ac:dyDescent="0.25">
      <c r="B368" s="196"/>
      <c r="C368" s="89"/>
      <c r="D368" s="125"/>
      <c r="E368" s="197" t="s">
        <v>332</v>
      </c>
      <c r="F368" s="197"/>
      <c r="G368" s="197"/>
      <c r="H368" s="198"/>
      <c r="I368" s="195"/>
      <c r="J368" s="125"/>
    </row>
    <row r="369" spans="2:10" x14ac:dyDescent="0.25">
      <c r="B369" s="196"/>
      <c r="C369" s="89"/>
      <c r="D369" s="194"/>
      <c r="E369" s="199" t="s">
        <v>333</v>
      </c>
      <c r="F369" s="199"/>
      <c r="G369" s="199"/>
      <c r="H369" s="192"/>
      <c r="I369" s="125"/>
      <c r="J369" s="125"/>
    </row>
  </sheetData>
  <mergeCells count="3">
    <mergeCell ref="B6:J6"/>
    <mergeCell ref="E368:G368"/>
    <mergeCell ref="E369:G3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Diciembre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2024-01-03T12:35:44Z</dcterms:created>
  <dcterms:modified xsi:type="dcterms:W3CDTF">2024-01-03T12:36:50Z</dcterms:modified>
</cp:coreProperties>
</file>