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Juli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0" i="1" l="1"/>
  <c r="I461" i="1"/>
  <c r="I451" i="1"/>
  <c r="I446" i="1"/>
  <c r="I439" i="1"/>
  <c r="I433" i="1"/>
  <c r="I424" i="1"/>
  <c r="I418" i="1"/>
  <c r="I413" i="1"/>
  <c r="I464" i="1" s="1"/>
  <c r="I407" i="1"/>
  <c r="I401" i="1"/>
  <c r="I393" i="1"/>
  <c r="I380" i="1"/>
  <c r="I366" i="1"/>
  <c r="I361" i="1"/>
  <c r="I353" i="1"/>
  <c r="I347" i="1"/>
  <c r="I342" i="1"/>
  <c r="I336" i="1"/>
  <c r="I396" i="1" s="1"/>
  <c r="I326" i="1"/>
  <c r="I320" i="1"/>
  <c r="I305" i="1"/>
  <c r="I296" i="1"/>
  <c r="I291" i="1"/>
  <c r="I285" i="1"/>
  <c r="I278" i="1"/>
  <c r="I268" i="1"/>
  <c r="I329" i="1" s="1"/>
  <c r="I263" i="1"/>
  <c r="I258" i="1"/>
  <c r="I252" i="1"/>
  <c r="I232" i="1"/>
  <c r="I219" i="1"/>
  <c r="I214" i="1"/>
  <c r="I205" i="1"/>
  <c r="I235" i="1" s="1"/>
  <c r="I200" i="1"/>
  <c r="I195" i="1"/>
  <c r="I185" i="1"/>
  <c r="I177" i="1"/>
  <c r="I172" i="1"/>
  <c r="I167" i="1"/>
  <c r="I161" i="1"/>
  <c r="I155" i="1"/>
  <c r="I150" i="1"/>
  <c r="I144" i="1"/>
  <c r="I139" i="1"/>
  <c r="I134" i="1"/>
  <c r="I129" i="1"/>
  <c r="I124" i="1"/>
  <c r="I110" i="1"/>
  <c r="I105" i="1"/>
  <c r="I93" i="1"/>
  <c r="I88" i="1"/>
  <c r="I83" i="1"/>
  <c r="I77" i="1"/>
  <c r="I71" i="1"/>
  <c r="I66" i="1"/>
  <c r="I16" i="1"/>
  <c r="I188" i="1" s="1"/>
  <c r="I468" i="1" l="1"/>
  <c r="I484" i="1" s="1"/>
</calcChain>
</file>

<file path=xl/comments1.xml><?xml version="1.0" encoding="utf-8"?>
<comments xmlns="http://schemas.openxmlformats.org/spreadsheetml/2006/main">
  <authors>
    <author>Mary Luz</author>
  </authors>
  <commentList>
    <comment ref="C97" authorId="0" shapeId="0">
      <text>
        <r>
          <rPr>
            <b/>
            <sz val="9"/>
            <color indexed="81"/>
            <rFont val="Tahoma"/>
            <family val="2"/>
          </rPr>
          <t>Mary Luz:</t>
        </r>
        <r>
          <rPr>
            <sz val="9"/>
            <color indexed="81"/>
            <rFont val="Tahoma"/>
            <family val="2"/>
          </rPr>
          <t xml:space="preserve">
ESTA FACTURA LLEGO EL 19/06/23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Mary Luz:</t>
        </r>
        <r>
          <rPr>
            <sz val="9"/>
            <color indexed="81"/>
            <rFont val="Tahoma"/>
            <family val="2"/>
          </rPr>
          <t xml:space="preserve">
ESTA FACTURA LLEGO EL 19/06/23</t>
        </r>
      </text>
    </comment>
    <comment ref="C422" authorId="0" shapeId="0">
      <text>
        <r>
          <rPr>
            <b/>
            <sz val="9"/>
            <color indexed="81"/>
            <rFont val="Tahoma"/>
            <family val="2"/>
          </rPr>
          <t>Mary Luz:</t>
        </r>
        <r>
          <rPr>
            <sz val="9"/>
            <color indexed="81"/>
            <rFont val="Tahoma"/>
            <family val="2"/>
          </rPr>
          <t xml:space="preserve">
ESTA FACTURA LLEGO EL 19/06/23</t>
        </r>
      </text>
    </comment>
  </commentList>
</comments>
</file>

<file path=xl/sharedStrings.xml><?xml version="1.0" encoding="utf-8"?>
<sst xmlns="http://schemas.openxmlformats.org/spreadsheetml/2006/main" count="880" uniqueCount="510">
  <si>
    <t>CUENTAS POR PAGAR AL  31/07/2023.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</si>
  <si>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</si>
  <si>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</si>
  <si>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</si>
  <si>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</si>
  <si>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</si>
  <si>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</si>
  <si>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</si>
  <si>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</si>
  <si>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</si>
  <si>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AIDSA, S.A.</t>
  </si>
  <si>
    <t>OCM12289</t>
  </si>
  <si>
    <t>B1500001500</t>
  </si>
  <si>
    <t>P/RECOGIDA DESECHOS SOL.</t>
  </si>
  <si>
    <t>2218-01</t>
  </si>
  <si>
    <t>OCM12290</t>
  </si>
  <si>
    <t>B1500001549</t>
  </si>
  <si>
    <t>OCM12321</t>
  </si>
  <si>
    <t>B1500001578</t>
  </si>
  <si>
    <t>AIR LIQUIDE DOMINICANA, SAS.</t>
  </si>
  <si>
    <t>OCM12225</t>
  </si>
  <si>
    <t>B1500021868</t>
  </si>
  <si>
    <t>C/OXIGENO MEDICO</t>
  </si>
  <si>
    <t>2372-03</t>
  </si>
  <si>
    <t>B1500021886</t>
  </si>
  <si>
    <t>B1500021894</t>
  </si>
  <si>
    <t>B1500021895</t>
  </si>
  <si>
    <t>B1500021940</t>
  </si>
  <si>
    <t>OCM12242</t>
  </si>
  <si>
    <t>B1500021953</t>
  </si>
  <si>
    <t>OCM12241</t>
  </si>
  <si>
    <t>B1500021976</t>
  </si>
  <si>
    <t>OCM12260</t>
  </si>
  <si>
    <t>B1500022013</t>
  </si>
  <si>
    <t>B1500022017</t>
  </si>
  <si>
    <t>B1500022027</t>
  </si>
  <si>
    <t>OCM12255</t>
  </si>
  <si>
    <t>B1500022044</t>
  </si>
  <si>
    <t>OCM12259</t>
  </si>
  <si>
    <t>B1500022076</t>
  </si>
  <si>
    <t>OCM12286</t>
  </si>
  <si>
    <t>B1500022088</t>
  </si>
  <si>
    <t>OCM12257</t>
  </si>
  <si>
    <t>B1500022139</t>
  </si>
  <si>
    <t>B1500022156</t>
  </si>
  <si>
    <t>OCM12287</t>
  </si>
  <si>
    <t>B1500022168</t>
  </si>
  <si>
    <t>OCM12300</t>
  </si>
  <si>
    <t>B1500022180</t>
  </si>
  <si>
    <t>OCM12292</t>
  </si>
  <si>
    <t>B1500022213</t>
  </si>
  <si>
    <t>OCM12293</t>
  </si>
  <si>
    <t>B1500022189</t>
  </si>
  <si>
    <t>OCM12291</t>
  </si>
  <si>
    <t>B1500022218</t>
  </si>
  <si>
    <t>B1500022312</t>
  </si>
  <si>
    <t>B1500022250</t>
  </si>
  <si>
    <t>OCM12285</t>
  </si>
  <si>
    <t>B1500022260</t>
  </si>
  <si>
    <t>B1500022285</t>
  </si>
  <si>
    <t>B1500022320</t>
  </si>
  <si>
    <t>B1500022304</t>
  </si>
  <si>
    <t>OCM12308</t>
  </si>
  <si>
    <t>B1500022351</t>
  </si>
  <si>
    <t>B1500022345</t>
  </si>
  <si>
    <t>B1500022354</t>
  </si>
  <si>
    <t>OCM12309</t>
  </si>
  <si>
    <t>B1500022369</t>
  </si>
  <si>
    <t>B1500022387</t>
  </si>
  <si>
    <t>B1500022436</t>
  </si>
  <si>
    <t>B1500022431</t>
  </si>
  <si>
    <t>B1500022443</t>
  </si>
  <si>
    <t>B1500022479</t>
  </si>
  <si>
    <t>B1500022484</t>
  </si>
  <si>
    <t>B1500022469</t>
  </si>
  <si>
    <t>B1500022488</t>
  </si>
  <si>
    <t>B1500022537</t>
  </si>
  <si>
    <t>B1500022533</t>
  </si>
  <si>
    <t>B1500022543</t>
  </si>
  <si>
    <t>B1500022549</t>
  </si>
  <si>
    <t>B1500022557</t>
  </si>
  <si>
    <t>B1500022560</t>
  </si>
  <si>
    <t>B1500022605</t>
  </si>
  <si>
    <t>B1500022606</t>
  </si>
  <si>
    <t>ARQUIMED, SRL</t>
  </si>
  <si>
    <t>B0400000501</t>
  </si>
  <si>
    <t>NC</t>
  </si>
  <si>
    <t>NCF MODIFICADO B1500000146</t>
  </si>
  <si>
    <t>AGRO DE MI TIERRA, SRL (ISIDRO QUEZADA)</t>
  </si>
  <si>
    <t>B1500000387</t>
  </si>
  <si>
    <t>C/ALIMENTOS</t>
  </si>
  <si>
    <t>2311-01</t>
  </si>
  <si>
    <t>B1500000390</t>
  </si>
  <si>
    <t>ALTOL PETROLEUM DOMINICANA, SRL.</t>
  </si>
  <si>
    <t>OCM12281</t>
  </si>
  <si>
    <t>B1500000227</t>
  </si>
  <si>
    <t>P/ANALISIS MICROBIOLOGICO DEL AGUA</t>
  </si>
  <si>
    <t>2283-01</t>
  </si>
  <si>
    <t>B1500000228</t>
  </si>
  <si>
    <t>ATARDECER, SRL</t>
  </si>
  <si>
    <t>2023-00404</t>
  </si>
  <si>
    <t>B1500000002</t>
  </si>
  <si>
    <t xml:space="preserve">P/ACESORIA TECNICA EN RECERTIFICACION </t>
  </si>
  <si>
    <t>2287-04</t>
  </si>
  <si>
    <t>ARGOS TECNOQUIMICOS INDUSTRIALES, EIRL.</t>
  </si>
  <si>
    <t>B1500000229</t>
  </si>
  <si>
    <t>C/MATERIALES DE LIMPIEZA</t>
  </si>
  <si>
    <t>2391-01</t>
  </si>
  <si>
    <t>BIO-NUCLEAR, S.A.</t>
  </si>
  <si>
    <t>OCM12140</t>
  </si>
  <si>
    <t>B1500033153</t>
  </si>
  <si>
    <t>C/REACTIVOS</t>
  </si>
  <si>
    <t>2023-00262</t>
  </si>
  <si>
    <t>B1500033496</t>
  </si>
  <si>
    <t>OCM12169</t>
  </si>
  <si>
    <t>B1500033628</t>
  </si>
  <si>
    <t>2023-00312</t>
  </si>
  <si>
    <t>B1500033889</t>
  </si>
  <si>
    <t>OCM12275</t>
  </si>
  <si>
    <t>B1500034389</t>
  </si>
  <si>
    <t>B1500034459</t>
  </si>
  <si>
    <t>2023-00396</t>
  </si>
  <si>
    <t>B1500034470</t>
  </si>
  <si>
    <t>2372-09</t>
  </si>
  <si>
    <t>B1500034811</t>
  </si>
  <si>
    <t>P/LABPLUS GESTION LAB. CLINICOS</t>
  </si>
  <si>
    <t>2272-04</t>
  </si>
  <si>
    <t xml:space="preserve"> </t>
  </si>
  <si>
    <t>BIO-NOVA, SRL.</t>
  </si>
  <si>
    <t>2023-00369</t>
  </si>
  <si>
    <t>B1500011576</t>
  </si>
  <si>
    <t>C/MATERIAL MEDICO</t>
  </si>
  <si>
    <t>2393-01</t>
  </si>
  <si>
    <t>CAPITAL DIESEL, SRL.</t>
  </si>
  <si>
    <t>OCM12282</t>
  </si>
  <si>
    <t>B1500000481</t>
  </si>
  <si>
    <t>C/GASOIL</t>
  </si>
  <si>
    <t>2371-02</t>
  </si>
  <si>
    <t>OCM12284</t>
  </si>
  <si>
    <t>B1500000482</t>
  </si>
  <si>
    <t>OCM12283</t>
  </si>
  <si>
    <t>B1500000484</t>
  </si>
  <si>
    <t>OCM12295</t>
  </si>
  <si>
    <t>B1500000485</t>
  </si>
  <si>
    <t>OCM12328</t>
  </si>
  <si>
    <t>B1500000488</t>
  </si>
  <si>
    <t>B1500000489</t>
  </si>
  <si>
    <t>B1500000490</t>
  </si>
  <si>
    <t>B1500000491</t>
  </si>
  <si>
    <t>B1500000492</t>
  </si>
  <si>
    <t>B1500000493</t>
  </si>
  <si>
    <t>CARAFIG SOLUTIONS, SRL</t>
  </si>
  <si>
    <t>2023-00372</t>
  </si>
  <si>
    <t>B1500000008</t>
  </si>
  <si>
    <t>CHELTENHAM GROUP, SRL</t>
  </si>
  <si>
    <t>OCM12153</t>
  </si>
  <si>
    <t>B0100000278</t>
  </si>
  <si>
    <t>P/INSTALACION DE PUERTA FLOTANTE</t>
  </si>
  <si>
    <t>2362-01</t>
  </si>
  <si>
    <t>COPEM HOSPICLINIC, SRL</t>
  </si>
  <si>
    <t>2023-00317</t>
  </si>
  <si>
    <t>B1500001706</t>
  </si>
  <si>
    <t>C/MEDICAMENTOS</t>
  </si>
  <si>
    <t>2341-01</t>
  </si>
  <si>
    <t>CRISTALIA DOMINICANA, SRL.</t>
  </si>
  <si>
    <t>2023-00453</t>
  </si>
  <si>
    <t>B1500001102</t>
  </si>
  <si>
    <t>DIAMELAB, SRL.</t>
  </si>
  <si>
    <t>2023-00327</t>
  </si>
  <si>
    <t>B1500001413</t>
  </si>
  <si>
    <t>OCM12270</t>
  </si>
  <si>
    <t>B1500001423</t>
  </si>
  <si>
    <t>DUMAS PHARMACEUTICAS, SRL</t>
  </si>
  <si>
    <t>2023-00421</t>
  </si>
  <si>
    <t>101-000203</t>
  </si>
  <si>
    <t>B1500000185</t>
  </si>
  <si>
    <t>ENDOSCOPY MEDICAL SYSTEMS, SRL</t>
  </si>
  <si>
    <t>2023-00391</t>
  </si>
  <si>
    <t>B1500000051</t>
  </si>
  <si>
    <t>2023-00392</t>
  </si>
  <si>
    <t>B1500000052</t>
  </si>
  <si>
    <t>2T IMPORTACIONES, SRL</t>
  </si>
  <si>
    <t>2023-00329</t>
  </si>
  <si>
    <t>B1500000341</t>
  </si>
  <si>
    <t>C/RESUCiTADOR AMBU MANUAL ADULTO</t>
  </si>
  <si>
    <t>2631-01</t>
  </si>
  <si>
    <t>2023-00410</t>
  </si>
  <si>
    <t>B1500000353</t>
  </si>
  <si>
    <t>ELELCIDO RINCON RODRIGUEZ</t>
  </si>
  <si>
    <t>2023-00359</t>
  </si>
  <si>
    <t>B1500000163</t>
  </si>
  <si>
    <t>C/FUNDAS PLASTICAS</t>
  </si>
  <si>
    <t>2355-01</t>
  </si>
  <si>
    <t>ELPIROS,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</si>
  <si>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</si>
  <si>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2023-00399</t>
  </si>
  <si>
    <t>B1500000436</t>
  </si>
  <si>
    <t>C/TERMOMETROS ORALES</t>
  </si>
  <si>
    <t>EPX DOMINICANA, SRL.</t>
  </si>
  <si>
    <t>2023-00330</t>
  </si>
  <si>
    <t>B1500001601</t>
  </si>
  <si>
    <t>2023-00364</t>
  </si>
  <si>
    <t>B1500001641</t>
  </si>
  <si>
    <t>2023-00379</t>
  </si>
  <si>
    <t>B1500001648</t>
  </si>
  <si>
    <t>2023-00424</t>
  </si>
  <si>
    <t>B1500001698</t>
  </si>
  <si>
    <t>SUB TOTAL RD$...................................................................................</t>
  </si>
  <si>
    <t>………………………………………….</t>
  </si>
  <si>
    <t>FARACH, S.A.</t>
  </si>
  <si>
    <t>2023-00422</t>
  </si>
  <si>
    <t>B1500003706</t>
  </si>
  <si>
    <t>2023-00437</t>
  </si>
  <si>
    <t>B1500082948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</si>
  <si>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</si>
  <si>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</si>
  <si>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</si>
  <si>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</si>
  <si>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</si>
  <si>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</si>
  <si>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FUNERARIA TIEMPO DE PAZ, SRL</t>
  </si>
  <si>
    <t>B1500000688</t>
  </si>
  <si>
    <t>P/SERVICIOS FUNEBRE</t>
  </si>
  <si>
    <t>2284-01</t>
  </si>
  <si>
    <t>GRUPO FARMACEUTICO CAR-M, SRL</t>
  </si>
  <si>
    <t>2023-00378</t>
  </si>
  <si>
    <t>B1500002699</t>
  </si>
  <si>
    <t>ABONO # 1.</t>
  </si>
  <si>
    <t>2023-00401</t>
  </si>
  <si>
    <t>B1500002731</t>
  </si>
  <si>
    <t>2023-00426</t>
  </si>
  <si>
    <t>B1500002762</t>
  </si>
  <si>
    <t>2023-00435</t>
  </si>
  <si>
    <t>B1500002768</t>
  </si>
  <si>
    <t>HIDROMED, SRL</t>
  </si>
  <si>
    <t>2023-00296</t>
  </si>
  <si>
    <t>B1500002282</t>
  </si>
  <si>
    <t>HOSPIFAR, SRL.</t>
  </si>
  <si>
    <t>ESTA PARA PAGO EN EL SNS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</si>
  <si>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</si>
  <si>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</si>
  <si>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</si>
  <si>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</si>
  <si>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</si>
  <si>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</si>
  <si>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</si>
  <si>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 xml:space="preserve">JEAN CARLOS BASULTO </t>
  </si>
  <si>
    <t>2023-00347</t>
  </si>
  <si>
    <t>B1500001365</t>
  </si>
  <si>
    <t>2023-00352</t>
  </si>
  <si>
    <t>B1500001369</t>
  </si>
  <si>
    <t>2023-00377</t>
  </si>
  <si>
    <t>B1500001384</t>
  </si>
  <si>
    <t>2023-00385</t>
  </si>
  <si>
    <t>B1500001394</t>
  </si>
  <si>
    <t>2023-00383</t>
  </si>
  <si>
    <t>B1500001395</t>
  </si>
  <si>
    <t>2023-00403</t>
  </si>
  <si>
    <t>B1500001417</t>
  </si>
  <si>
    <t>C/MATERIAL MEDICO Y MEDICAMENTOS</t>
  </si>
  <si>
    <t>2393-01/2341-01</t>
  </si>
  <si>
    <t>2023-00418</t>
  </si>
  <si>
    <t>B1500001430</t>
  </si>
  <si>
    <t>2023-00420</t>
  </si>
  <si>
    <t>B1500001435</t>
  </si>
  <si>
    <t>2023-00427</t>
  </si>
  <si>
    <t>B1500001443</t>
  </si>
  <si>
    <t>2023-00432</t>
  </si>
  <si>
    <t>B1500001445</t>
  </si>
  <si>
    <t>2023-00436</t>
  </si>
  <si>
    <t>B1500001446</t>
  </si>
  <si>
    <t>2023-00440</t>
  </si>
  <si>
    <t>B1500001448</t>
  </si>
  <si>
    <t>KELNET COMPUTER EIRL</t>
  </si>
  <si>
    <t>B1500000454</t>
  </si>
  <si>
    <t>C/BOCINA, DISP. DE CINTA</t>
  </si>
  <si>
    <t>2613-01</t>
  </si>
  <si>
    <t>2023-00307</t>
  </si>
  <si>
    <t>B1500000894</t>
  </si>
  <si>
    <t>C/LAPTOP</t>
  </si>
  <si>
    <t>LAMBDA DIAGNOSTICOS, SRL</t>
  </si>
  <si>
    <t>2023-00413</t>
  </si>
  <si>
    <t>B1500001740</t>
  </si>
  <si>
    <t>C/MATERIAL MEDICO Y REACTIVOS</t>
  </si>
  <si>
    <t>2393-01/2372-03</t>
  </si>
  <si>
    <t>LEVENT, SRL</t>
  </si>
  <si>
    <t>OCM12267</t>
  </si>
  <si>
    <t>5</t>
  </si>
  <si>
    <t>B1500000005</t>
  </si>
  <si>
    <t>30</t>
  </si>
  <si>
    <t>C/MATERIALES DE OFICINA</t>
  </si>
  <si>
    <t>2392-01</t>
  </si>
  <si>
    <t>LIRIANO NUEZ COMERCIAL, SRL.</t>
  </si>
  <si>
    <t>2023-00340</t>
  </si>
  <si>
    <t>B1500004983</t>
  </si>
  <si>
    <t>2023-00349</t>
  </si>
  <si>
    <t>B1500004997</t>
  </si>
  <si>
    <t>2023-00375</t>
  </si>
  <si>
    <t>B1500005015</t>
  </si>
  <si>
    <t>2023-00384</t>
  </si>
  <si>
    <t>B1500005029</t>
  </si>
  <si>
    <t>2023-00400</t>
  </si>
  <si>
    <t>B1500005040</t>
  </si>
  <si>
    <t>2023-00408</t>
  </si>
  <si>
    <t>B1500005041</t>
  </si>
  <si>
    <t>L&amp;R PRODUCTS, SRL.</t>
  </si>
  <si>
    <t>B1500000782</t>
  </si>
  <si>
    <t>OCM12265</t>
  </si>
  <si>
    <t>B1500000783</t>
  </si>
  <si>
    <t>OCM12301</t>
  </si>
  <si>
    <t>MACROTECH FARMACEUTICA, SRL.</t>
  </si>
  <si>
    <t>OCM12151</t>
  </si>
  <si>
    <t>B1500006087</t>
  </si>
  <si>
    <t>2023-00393</t>
  </si>
  <si>
    <t>90144221</t>
  </si>
  <si>
    <t>B1500006232</t>
  </si>
  <si>
    <t>MEGALABS, SRL</t>
  </si>
  <si>
    <t>2023-00344</t>
  </si>
  <si>
    <t>299</t>
  </si>
  <si>
    <t>B1500000299</t>
  </si>
  <si>
    <t>90</t>
  </si>
  <si>
    <t>MULTISERVICIOS ASAFRANK, SRL</t>
  </si>
  <si>
    <t>OCM12276</t>
  </si>
  <si>
    <t>B1500000507</t>
  </si>
  <si>
    <t>C/LLENADO DE BOTELLONES DE AGUA</t>
  </si>
  <si>
    <t>2292-01</t>
  </si>
  <si>
    <t>B1500000511</t>
  </si>
  <si>
    <t>OCM12317</t>
  </si>
  <si>
    <t>B1500000519</t>
  </si>
  <si>
    <t>B1500000525</t>
  </si>
  <si>
    <t>OCM12325</t>
  </si>
  <si>
    <t>B1500000529</t>
  </si>
  <si>
    <t>MULT. ASCENS. DEL CARIBE</t>
  </si>
  <si>
    <t>No. TEL. PERTENECE A OTRA EMPRESA. (NO LOCALIZABLE)</t>
  </si>
  <si>
    <t>P/MANT. ASCENSORES</t>
  </si>
  <si>
    <t>2272-06</t>
  </si>
  <si>
    <t>NIMAVI SUPLIDORES INSTITUCIONALES, SRL</t>
  </si>
  <si>
    <t>23</t>
  </si>
  <si>
    <t>B1500000023</t>
  </si>
  <si>
    <t>C/CAFÉ</t>
  </si>
  <si>
    <t>OFICENTRO ORIENTAL, SRL</t>
  </si>
  <si>
    <t>2023-00395</t>
  </si>
  <si>
    <t>733</t>
  </si>
  <si>
    <t>B1500000733</t>
  </si>
  <si>
    <t>2023-00390</t>
  </si>
  <si>
    <t>742</t>
  </si>
  <si>
    <t>B1500000742</t>
  </si>
  <si>
    <t>PAPELERIA e IMP. CRISHOAN, SRL.</t>
  </si>
  <si>
    <t>2023-00394</t>
  </si>
  <si>
    <t>1335</t>
  </si>
  <si>
    <t>B1500001335</t>
  </si>
  <si>
    <t>C/IMPRESOS</t>
  </si>
  <si>
    <t>2222-01</t>
  </si>
  <si>
    <t>2023-00257</t>
  </si>
  <si>
    <t>1350</t>
  </si>
  <si>
    <t>B1500001350</t>
  </si>
  <si>
    <t>PEREZ BARROSO, SRL</t>
  </si>
  <si>
    <t>2023-00365</t>
  </si>
  <si>
    <t>20014836</t>
  </si>
  <si>
    <t>B1500000963</t>
  </si>
  <si>
    <t>PRO PHARMACEUTICAL PEÑA, SRL.</t>
  </si>
  <si>
    <t>2023-00318</t>
  </si>
  <si>
    <t>2124</t>
  </si>
  <si>
    <t>B1500000901</t>
  </si>
  <si>
    <t>2023-00207</t>
  </si>
  <si>
    <t>2125</t>
  </si>
  <si>
    <t>B1500000902</t>
  </si>
  <si>
    <t>PROMEDICUS,SRL</t>
  </si>
  <si>
    <t>2023-00346</t>
  </si>
  <si>
    <t>19588</t>
  </si>
  <si>
    <t>B1500000150</t>
  </si>
  <si>
    <t>C/MATERIAL MEDICO, EQUIPO</t>
  </si>
  <si>
    <t>2393-01/2631-01</t>
  </si>
  <si>
    <t>2023-00406</t>
  </si>
  <si>
    <t>19936</t>
  </si>
  <si>
    <t>B1500000153</t>
  </si>
  <si>
    <t>2023-00419</t>
  </si>
  <si>
    <t>20047</t>
  </si>
  <si>
    <t>B1500000155</t>
  </si>
  <si>
    <t>2023-00430</t>
  </si>
  <si>
    <t>20054</t>
  </si>
  <si>
    <t>B1500000156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</si>
  <si>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</si>
  <si>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ROMIX GROUP, SRL</t>
  </si>
  <si>
    <t>2023-00429</t>
  </si>
  <si>
    <t>07</t>
  </si>
  <si>
    <t>B1500000006</t>
  </si>
  <si>
    <t>ROFASA FARMA, EIRL.</t>
  </si>
  <si>
    <t>2023-00320</t>
  </si>
  <si>
    <t>B1500000615</t>
  </si>
  <si>
    <t>C/MEDICAMENTOS.</t>
  </si>
  <si>
    <t>2023-00343</t>
  </si>
  <si>
    <t>B1500000620</t>
  </si>
  <si>
    <t>N/C</t>
  </si>
  <si>
    <t>B0400000148</t>
  </si>
  <si>
    <t>NOTA DE CREDITO</t>
  </si>
  <si>
    <t>2023-00348</t>
  </si>
  <si>
    <t>B1500000622</t>
  </si>
  <si>
    <t>2023-00363</t>
  </si>
  <si>
    <t>B1500000624</t>
  </si>
  <si>
    <t>2023-00374</t>
  </si>
  <si>
    <t>B1500000626</t>
  </si>
  <si>
    <t>2023-00387</t>
  </si>
  <si>
    <t>B1500000628</t>
  </si>
  <si>
    <t>OCM12294</t>
  </si>
  <si>
    <t>B1500000630</t>
  </si>
  <si>
    <t>2023-00433</t>
  </si>
  <si>
    <t>B1500000633</t>
  </si>
  <si>
    <t>2023-00398</t>
  </si>
  <si>
    <t>B1500000634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</si>
  <si>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</si>
  <si>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</si>
  <si>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</si>
  <si>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</si>
  <si>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</si>
  <si>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</si>
  <si>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</si>
  <si>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</si>
  <si>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</si>
  <si>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SARAPE, SRL</t>
  </si>
  <si>
    <t>116</t>
  </si>
  <si>
    <t>B1500000069</t>
  </si>
  <si>
    <t>C/BOTELLA DE AGUA</t>
  </si>
  <si>
    <t>SERVICIOS E INSTALACIONES TECNICAS, SRL.</t>
  </si>
  <si>
    <t>OCM12311</t>
  </si>
  <si>
    <t>B1500002701</t>
  </si>
  <si>
    <t>P/MANTENIMIENTO DE ASCENSOR</t>
  </si>
  <si>
    <t>OCM12312</t>
  </si>
  <si>
    <t>B1500002749</t>
  </si>
  <si>
    <t>SEAN DOMINICAN, SRL.</t>
  </si>
  <si>
    <t>2023-00423</t>
  </si>
  <si>
    <t>28640</t>
  </si>
  <si>
    <t>2023-00445</t>
  </si>
  <si>
    <t>28743</t>
  </si>
  <si>
    <t>B1500003724</t>
  </si>
  <si>
    <t>SUPLISERVI VASMI, SRL.</t>
  </si>
  <si>
    <t>2023-00316</t>
  </si>
  <si>
    <t>B1500000135</t>
  </si>
  <si>
    <t>SUED &amp; FARGESA, SRL.</t>
  </si>
  <si>
    <t>2023-00122</t>
  </si>
  <si>
    <t>B1500017263</t>
  </si>
  <si>
    <t>2023-00319</t>
  </si>
  <si>
    <t>B1500017568</t>
  </si>
  <si>
    <t>SUPLIDORA DE CARNES Y EMBUTIDOS EL ANILLO, SRL.</t>
  </si>
  <si>
    <t>B1500000251</t>
  </si>
  <si>
    <t>OCM12302</t>
  </si>
  <si>
    <t>B1500000256</t>
  </si>
  <si>
    <t>B1500000257</t>
  </si>
  <si>
    <t>OCM12313</t>
  </si>
  <si>
    <t>B1500000258</t>
  </si>
  <si>
    <t>OCM12324</t>
  </si>
  <si>
    <t>B1500000262</t>
  </si>
  <si>
    <t>C/ALIMENTOS Y UTILES DE COMEDOR</t>
  </si>
  <si>
    <t>2311-01/2395-01</t>
  </si>
  <si>
    <t>TRANSPORTE REYES MARTINEZ</t>
  </si>
  <si>
    <t>B1500000130</t>
  </si>
  <si>
    <t>P/SERVICIO DE TRANSPORTE DE MEDICAMENTOS</t>
  </si>
  <si>
    <t>2242-01</t>
  </si>
  <si>
    <t>B1500000131</t>
  </si>
  <si>
    <t>VERMEIL, SRL.</t>
  </si>
  <si>
    <t>2023-00388</t>
  </si>
  <si>
    <t>B1500000279</t>
  </si>
  <si>
    <t>C/TIRILLAS P/GLUCOMETRO</t>
  </si>
  <si>
    <t>2023-00411</t>
  </si>
  <si>
    <t>B1500000280</t>
  </si>
  <si>
    <t>C/CATETER</t>
  </si>
  <si>
    <t>2023-00439</t>
  </si>
  <si>
    <t>B1500000286</t>
  </si>
  <si>
    <t>VENDIFAR, SRL</t>
  </si>
  <si>
    <t>2023-00412</t>
  </si>
  <si>
    <t>101-036263</t>
  </si>
  <si>
    <t>B1500003564</t>
  </si>
  <si>
    <t>C/CATETER DOBLE LUMEN HEMOD.</t>
  </si>
  <si>
    <t>XIOMARA ESPECIALIDADES, SRL</t>
  </si>
  <si>
    <t>OCM12262</t>
  </si>
  <si>
    <t>B1500000830</t>
  </si>
  <si>
    <t>C/REFRIGERIO PREEMPACADOS</t>
  </si>
  <si>
    <t>OCM12272</t>
  </si>
  <si>
    <t>B1500000835</t>
  </si>
  <si>
    <t>OCM12304</t>
  </si>
  <si>
    <t>B1500000836</t>
  </si>
  <si>
    <t>OCM12279</t>
  </si>
  <si>
    <t>B1500000837</t>
  </si>
  <si>
    <t>OCM12280</t>
  </si>
  <si>
    <t>B1500000838</t>
  </si>
  <si>
    <t>OCM12310</t>
  </si>
  <si>
    <t>B1500000840</t>
  </si>
  <si>
    <t>………………………………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</si>
  <si>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</si>
  <si>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RD$.........…………………..</t>
  </si>
  <si>
    <t>Total de Suplidores: 56.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</si>
  <si>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</si>
  <si>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</si>
  <si>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</si>
  <si>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</si>
  <si>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</si>
  <si>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</si>
  <si>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</si>
  <si>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</si>
  <si>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</si>
  <si>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</si>
  <si>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</si>
  <si>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</si>
  <si>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</si>
  <si>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 xml:space="preserve">                                 Lic. Guillermo Bobadilla</t>
  </si>
  <si>
    <t>Dr. Sergio A. Roquez Cruz</t>
  </si>
  <si>
    <t xml:space="preserve">                                   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</si>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</sst>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0\ ;* \(#,##0.00\);* \-#\ ;@\ 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11"/>
      <name val="Arial"/>
      <family val="2"/>
    </font>
    <font>
      <b/>
      <sz val="8"/>
      <color rgb="FF00B050"/>
      <name val="Arial"/>
      <family val="2"/>
    </font>
    <font>
      <b/>
      <sz val="9"/>
      <color rgb="FFFF000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color rgb="FF0070C0"/>
      <name val="Arial"/>
      <family val="2"/>
    </font>
    <font>
      <b/>
      <sz val="8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241">
    <xf numFmtId="0" fontId="0" fillId="0" borderId="0" xfId="0"/>
    <xf numFmtId="14" fontId="1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2" fillId="2" borderId="0" xfId="0" applyNumberFormat="1" applyFont="1" applyFill="1" applyAlignment="1"/>
    <xf numFmtId="0" fontId="3" fillId="2" borderId="0" xfId="0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164" fontId="9" fillId="3" borderId="2" xfId="1" applyFont="1" applyFill="1" applyBorder="1" applyAlignment="1" applyProtection="1">
      <alignment horizontal="center" vertical="top"/>
    </xf>
    <xf numFmtId="0" fontId="0" fillId="0" borderId="0" xfId="0" applyFill="1" applyBorder="1"/>
    <xf numFmtId="1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10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/>
    <xf numFmtId="14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/>
    <xf numFmtId="1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14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/>
    <xf numFmtId="4" fontId="5" fillId="3" borderId="3" xfId="0" applyNumberFormat="1" applyFont="1" applyFill="1" applyBorder="1" applyAlignment="1">
      <alignment horizontal="right"/>
    </xf>
    <xf numFmtId="0" fontId="11" fillId="0" borderId="0" xfId="0" applyFont="1"/>
    <xf numFmtId="0" fontId="5" fillId="4" borderId="2" xfId="0" applyFont="1" applyFill="1" applyBorder="1" applyAlignment="1">
      <alignment horizontal="center"/>
    </xf>
    <xf numFmtId="0" fontId="12" fillId="0" borderId="2" xfId="0" applyFont="1" applyFill="1" applyBorder="1" applyAlignment="1"/>
    <xf numFmtId="0" fontId="12" fillId="0" borderId="5" xfId="0" applyFont="1" applyFill="1" applyBorder="1" applyAlignment="1">
      <alignment horizontal="left" vertical="top"/>
    </xf>
    <xf numFmtId="14" fontId="5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/>
    <xf numFmtId="4" fontId="5" fillId="3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/>
    <xf numFmtId="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/>
    </xf>
    <xf numFmtId="0" fontId="5" fillId="0" borderId="2" xfId="0" applyFont="1" applyFill="1" applyBorder="1"/>
    <xf numFmtId="4" fontId="7" fillId="3" borderId="2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/>
    </xf>
    <xf numFmtId="0" fontId="13" fillId="0" borderId="2" xfId="0" applyFont="1" applyFill="1" applyBorder="1" applyAlignment="1"/>
    <xf numFmtId="0" fontId="10" fillId="0" borderId="2" xfId="0" applyFont="1" applyFill="1" applyBorder="1" applyAlignment="1">
      <alignment horizontal="left"/>
    </xf>
    <xf numFmtId="0" fontId="11" fillId="0" borderId="0" xfId="0" applyFont="1" applyFill="1"/>
    <xf numFmtId="0" fontId="10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 vertical="top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4" fontId="7" fillId="3" borderId="2" xfId="0" applyNumberFormat="1" applyFont="1" applyFill="1" applyBorder="1"/>
    <xf numFmtId="4" fontId="5" fillId="0" borderId="2" xfId="0" applyNumberFormat="1" applyFont="1" applyFill="1" applyBorder="1"/>
    <xf numFmtId="0" fontId="7" fillId="0" borderId="2" xfId="0" applyFont="1" applyFill="1" applyBorder="1" applyAlignment="1">
      <alignment horizontal="left"/>
    </xf>
    <xf numFmtId="4" fontId="7" fillId="0" borderId="2" xfId="0" applyNumberFormat="1" applyFont="1" applyFill="1" applyBorder="1"/>
    <xf numFmtId="1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/>
    <xf numFmtId="4" fontId="5" fillId="0" borderId="7" xfId="0" applyNumberFormat="1" applyFont="1" applyFill="1" applyBorder="1" applyAlignment="1">
      <alignment horizontal="right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15" fillId="0" borderId="5" xfId="0" applyFont="1" applyFill="1" applyBorder="1" applyAlignment="1">
      <alignment horizontal="left" vertical="top"/>
    </xf>
    <xf numFmtId="14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4" fontId="7" fillId="3" borderId="3" xfId="0" applyNumberFormat="1" applyFont="1" applyFill="1" applyBorder="1"/>
    <xf numFmtId="1" fontId="5" fillId="0" borderId="2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14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6" fillId="0" borderId="6" xfId="0" applyFont="1" applyFill="1" applyBorder="1"/>
    <xf numFmtId="0" fontId="16" fillId="0" borderId="6" xfId="0" applyFont="1" applyFill="1" applyBorder="1" applyAlignment="1"/>
    <xf numFmtId="4" fontId="7" fillId="5" borderId="6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5" fillId="0" borderId="0" xfId="0" applyFont="1" applyFill="1" applyBorder="1" applyAlignment="1"/>
    <xf numFmtId="14" fontId="5" fillId="3" borderId="6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4" fontId="7" fillId="3" borderId="6" xfId="0" applyNumberFormat="1" applyFont="1" applyFill="1" applyBorder="1" applyAlignment="1">
      <alignment horizontal="right"/>
    </xf>
    <xf numFmtId="14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5" fillId="0" borderId="6" xfId="0" applyFont="1" applyFill="1" applyBorder="1" applyAlignment="1"/>
    <xf numFmtId="4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4" fontId="7" fillId="0" borderId="6" xfId="0" applyNumberFormat="1" applyFont="1" applyFill="1" applyBorder="1" applyAlignment="1">
      <alignment horizontal="right"/>
    </xf>
    <xf numFmtId="0" fontId="7" fillId="3" borderId="2" xfId="0" applyFont="1" applyFill="1" applyBorder="1"/>
    <xf numFmtId="0" fontId="5" fillId="4" borderId="2" xfId="0" applyNumberFormat="1" applyFont="1" applyFill="1" applyBorder="1" applyAlignment="1">
      <alignment horizontal="center"/>
    </xf>
    <xf numFmtId="0" fontId="7" fillId="3" borderId="6" xfId="0" applyFont="1" applyFill="1" applyBorder="1"/>
    <xf numFmtId="4" fontId="7" fillId="3" borderId="6" xfId="0" applyNumberFormat="1" applyFont="1" applyFill="1" applyBorder="1"/>
    <xf numFmtId="4" fontId="5" fillId="0" borderId="6" xfId="0" applyNumberFormat="1" applyFont="1" applyFill="1" applyBorder="1"/>
    <xf numFmtId="4" fontId="7" fillId="0" borderId="6" xfId="0" applyNumberFormat="1" applyFont="1" applyFill="1" applyBorder="1"/>
    <xf numFmtId="4" fontId="13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165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" fontId="7" fillId="6" borderId="2" xfId="0" applyNumberFormat="1" applyFont="1" applyFill="1" applyBorder="1"/>
    <xf numFmtId="0" fontId="12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7" fillId="3" borderId="6" xfId="0" applyFont="1" applyFill="1" applyBorder="1" applyAlignment="1"/>
    <xf numFmtId="165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4" fontId="5" fillId="3" borderId="6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65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/>
    <xf numFmtId="4" fontId="7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/>
    <xf numFmtId="0" fontId="18" fillId="0" borderId="2" xfId="0" applyFont="1" applyFill="1" applyBorder="1"/>
    <xf numFmtId="0" fontId="5" fillId="0" borderId="0" xfId="0" applyFont="1" applyFill="1" applyBorder="1" applyAlignment="1">
      <alignment horizontal="left" vertical="top"/>
    </xf>
    <xf numFmtId="14" fontId="7" fillId="3" borderId="6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6" xfId="0" applyFont="1" applyFill="1" applyBorder="1" applyAlignment="1">
      <alignment horizontal="center"/>
    </xf>
    <xf numFmtId="4" fontId="12" fillId="0" borderId="6" xfId="0" applyNumberFormat="1" applyFont="1" applyFill="1" applyBorder="1"/>
    <xf numFmtId="0" fontId="8" fillId="0" borderId="6" xfId="0" applyFont="1" applyFill="1" applyBorder="1" applyAlignment="1"/>
    <xf numFmtId="0" fontId="11" fillId="0" borderId="6" xfId="0" applyFont="1" applyFill="1" applyBorder="1" applyAlignment="1"/>
    <xf numFmtId="14" fontId="7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/>
    <xf numFmtId="0" fontId="19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/>
    <xf numFmtId="0" fontId="8" fillId="0" borderId="2" xfId="0" applyFont="1" applyFill="1" applyBorder="1" applyAlignment="1"/>
    <xf numFmtId="0" fontId="5" fillId="0" borderId="8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2" xfId="0" applyFont="1" applyFill="1" applyBorder="1" applyAlignment="1"/>
    <xf numFmtId="4" fontId="15" fillId="0" borderId="6" xfId="0" applyNumberFormat="1" applyFont="1" applyFill="1" applyBorder="1"/>
    <xf numFmtId="4" fontId="15" fillId="0" borderId="0" xfId="0" applyNumberFormat="1" applyFont="1" applyFill="1" applyBorder="1"/>
    <xf numFmtId="164" fontId="13" fillId="3" borderId="2" xfId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/>
    <xf numFmtId="4" fontId="7" fillId="5" borderId="2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/>
    <xf numFmtId="0" fontId="0" fillId="0" borderId="0" xfId="0" applyFont="1"/>
    <xf numFmtId="4" fontId="7" fillId="7" borderId="0" xfId="0" applyNumberFormat="1" applyFont="1" applyFill="1" applyBorder="1"/>
    <xf numFmtId="0" fontId="7" fillId="3" borderId="10" xfId="0" applyFont="1" applyFill="1" applyBorder="1"/>
    <xf numFmtId="4" fontId="7" fillId="3" borderId="11" xfId="0" applyNumberFormat="1" applyFont="1" applyFill="1" applyBorder="1"/>
    <xf numFmtId="0" fontId="5" fillId="0" borderId="7" xfId="0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0" fontId="15" fillId="0" borderId="2" xfId="0" applyFont="1" applyFill="1" applyBorder="1" applyAlignment="1"/>
    <xf numFmtId="165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4" fontId="5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4" fontId="7" fillId="8" borderId="15" xfId="0" applyNumberFormat="1" applyFont="1" applyFill="1" applyBorder="1"/>
    <xf numFmtId="0" fontId="5" fillId="8" borderId="16" xfId="0" applyNumberFormat="1" applyFont="1" applyFill="1" applyBorder="1" applyAlignment="1">
      <alignment horizontal="center"/>
    </xf>
    <xf numFmtId="0" fontId="5" fillId="8" borderId="17" xfId="0" applyNumberFormat="1" applyFont="1" applyFill="1" applyBorder="1" applyAlignment="1">
      <alignment horizontal="center"/>
    </xf>
    <xf numFmtId="0" fontId="7" fillId="8" borderId="15" xfId="0" applyNumberFormat="1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left"/>
    </xf>
    <xf numFmtId="0" fontId="7" fillId="8" borderId="18" xfId="0" applyFont="1" applyFill="1" applyBorder="1" applyAlignment="1">
      <alignment horizontal="left"/>
    </xf>
    <xf numFmtId="0" fontId="0" fillId="0" borderId="19" xfId="0" applyFont="1" applyFill="1" applyBorder="1"/>
    <xf numFmtId="0" fontId="7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4" fontId="5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7" fillId="0" borderId="2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0" fillId="0" borderId="23" xfId="0" applyFont="1" applyBorder="1"/>
    <xf numFmtId="0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0" fontId="0" fillId="0" borderId="27" xfId="0" applyFont="1" applyFill="1" applyBorder="1"/>
    <xf numFmtId="0" fontId="5" fillId="0" borderId="28" xfId="0" applyNumberFormat="1" applyFont="1" applyFill="1" applyBorder="1" applyAlignment="1">
      <alignment horizontal="center"/>
    </xf>
    <xf numFmtId="0" fontId="0" fillId="0" borderId="27" xfId="0" applyFont="1" applyBorder="1"/>
    <xf numFmtId="4" fontId="5" fillId="0" borderId="0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7" fillId="8" borderId="16" xfId="0" applyNumberFormat="1" applyFont="1" applyFill="1" applyBorder="1" applyAlignment="1">
      <alignment horizontal="right"/>
    </xf>
    <xf numFmtId="4" fontId="7" fillId="8" borderId="18" xfId="0" applyNumberFormat="1" applyFont="1" applyFill="1" applyBorder="1" applyAlignment="1">
      <alignment horizontal="right"/>
    </xf>
    <xf numFmtId="14" fontId="7" fillId="0" borderId="12" xfId="0" applyNumberFormat="1" applyFont="1" applyFill="1" applyBorder="1" applyAlignment="1">
      <alignment horizontal="center"/>
    </xf>
    <xf numFmtId="14" fontId="5" fillId="0" borderId="3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/>
    <xf numFmtId="14" fontId="20" fillId="0" borderId="0" xfId="0" applyNumberFormat="1" applyFont="1" applyFill="1"/>
    <xf numFmtId="0" fontId="5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/>
    <xf numFmtId="0" fontId="5" fillId="0" borderId="2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152400</xdr:rowOff>
    </xdr:from>
    <xdr:to>
      <xdr:col>1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04775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2334543</xdr:colOff>
      <xdr:row>1</xdr:row>
      <xdr:rowOff>180975</xdr:rowOff>
    </xdr:from>
    <xdr:to>
      <xdr:col>8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2718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6"/>
  <sheetViews>
    <sheetView tabSelected="1" topLeftCell="A2" workbookViewId="0">
      <selection activeCell="L17" sqref="L17"/>
    </sheetView>
  </sheetViews>
  <sheetFormatPr baseColWidth="10" defaultRowHeight="15" x14ac:dyDescent="0.25"/>
  <cols>
    <col min="1" max="1" width="11.5703125" bestFit="1" customWidth="1"/>
    <col min="2" max="2" width="12" customWidth="1"/>
    <col min="3" max="3" width="16" bestFit="1" customWidth="1"/>
    <col min="4" max="4" width="15.7109375" customWidth="1"/>
    <col min="5" max="5" width="12" hidden="1" customWidth="1"/>
    <col min="7" max="7" width="44.5703125" customWidth="1"/>
    <col min="8" max="8" width="16.85546875" bestFit="1" customWidth="1"/>
    <col min="9" max="9" width="14.140625" bestFit="1" customWidth="1"/>
  </cols>
  <sheetData>
    <row r="1" spans="1:9" hidden="1" x14ac:dyDescent="0.25">
      <c r="A1" s="1"/>
      <c r="B1" s="2"/>
      <c r="C1" s="3"/>
      <c r="D1" s="3"/>
      <c r="E1" s="3"/>
      <c r="F1" s="4"/>
      <c r="G1" s="4"/>
      <c r="H1" s="4"/>
      <c r="I1" s="4"/>
    </row>
    <row r="3" spans="1:9" x14ac:dyDescent="0.25">
      <c r="A3" s="1"/>
      <c r="B3" s="2"/>
      <c r="C3" s="3"/>
      <c r="D3" s="3"/>
      <c r="E3" s="3"/>
      <c r="F3" s="4"/>
      <c r="G3" s="4"/>
      <c r="H3" s="4"/>
      <c r="I3" s="4"/>
    </row>
    <row r="4" spans="1:9" x14ac:dyDescent="0.25">
      <c r="A4" s="5"/>
      <c r="I4" s="6"/>
    </row>
    <row r="5" spans="1:9" x14ac:dyDescent="0.25">
      <c r="A5" s="5"/>
      <c r="I5" s="6"/>
    </row>
    <row r="6" spans="1:9" x14ac:dyDescent="0.25">
      <c r="A6" s="5"/>
      <c r="I6" s="6"/>
    </row>
    <row r="7" spans="1:9" x14ac:dyDescent="0.25">
      <c r="A7" s="7" t="s">
        <v>0</v>
      </c>
      <c r="B7" s="7"/>
      <c r="C7" s="7"/>
      <c r="D7" s="7"/>
      <c r="E7" s="7"/>
      <c r="F7" s="7"/>
      <c r="G7" s="7"/>
      <c r="H7" s="7"/>
      <c r="I7" s="7"/>
    </row>
    <row r="8" spans="1:9" ht="15.75" thickBot="1" x14ac:dyDescent="0.3">
      <c r="A8" s="8"/>
      <c r="B8" s="9"/>
      <c r="C8" s="9"/>
      <c r="D8" s="9"/>
      <c r="E8" s="9"/>
      <c r="F8" s="10"/>
      <c r="G8" s="10"/>
      <c r="H8" s="10"/>
      <c r="I8" s="10"/>
    </row>
    <row r="9" spans="1:9" ht="39.75" thickBot="1" x14ac:dyDescent="0.3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6" t="s">
        <v>7</v>
      </c>
      <c r="H9" s="15" t="s">
        <v>8</v>
      </c>
      <c r="I9" s="15" t="s">
        <v>9</v>
      </c>
    </row>
    <row r="10" spans="1:9" ht="5.25" hidden="1" customHeight="1" x14ac:dyDescent="0.25"/>
    <row r="11" spans="1:9" ht="10.5" customHeight="1" x14ac:dyDescent="0.25"/>
    <row r="12" spans="1:9" s="21" customFormat="1" x14ac:dyDescent="0.25">
      <c r="A12" s="17"/>
      <c r="B12" s="18"/>
      <c r="C12" s="18"/>
      <c r="D12" s="18"/>
      <c r="E12" s="18"/>
      <c r="F12" s="19" t="s">
        <v>10</v>
      </c>
      <c r="G12" s="19"/>
      <c r="H12" s="19"/>
      <c r="I12" s="20"/>
    </row>
    <row r="13" spans="1:9" x14ac:dyDescent="0.25">
      <c r="A13" s="22">
        <v>45033</v>
      </c>
      <c r="B13" s="23" t="s">
        <v>11</v>
      </c>
      <c r="C13" s="23">
        <v>2140</v>
      </c>
      <c r="D13" s="24" t="s">
        <v>12</v>
      </c>
      <c r="E13" s="23">
        <v>30</v>
      </c>
      <c r="F13" s="25"/>
      <c r="G13" s="26" t="s">
        <v>13</v>
      </c>
      <c r="H13" s="26" t="s">
        <v>14</v>
      </c>
      <c r="I13" s="27">
        <v>60000</v>
      </c>
    </row>
    <row r="14" spans="1:9" x14ac:dyDescent="0.25">
      <c r="A14" s="22">
        <v>45092</v>
      </c>
      <c r="B14" s="23" t="s">
        <v>15</v>
      </c>
      <c r="C14" s="23">
        <v>2421</v>
      </c>
      <c r="D14" s="24" t="s">
        <v>16</v>
      </c>
      <c r="E14" s="23">
        <v>30</v>
      </c>
      <c r="F14" s="25"/>
      <c r="G14" s="26" t="s">
        <v>13</v>
      </c>
      <c r="H14" s="26" t="s">
        <v>14</v>
      </c>
      <c r="I14" s="27">
        <v>60000</v>
      </c>
    </row>
    <row r="15" spans="1:9" x14ac:dyDescent="0.25">
      <c r="A15" s="22">
        <v>45119</v>
      </c>
      <c r="B15" s="23" t="s">
        <v>17</v>
      </c>
      <c r="C15" s="23">
        <v>2583</v>
      </c>
      <c r="D15" s="24" t="s">
        <v>18</v>
      </c>
      <c r="E15" s="23">
        <v>30</v>
      </c>
      <c r="F15" s="25"/>
      <c r="G15" s="26" t="s">
        <v>13</v>
      </c>
      <c r="H15" s="26" t="s">
        <v>14</v>
      </c>
      <c r="I15" s="27">
        <v>60000</v>
      </c>
    </row>
    <row r="16" spans="1:9" x14ac:dyDescent="0.25">
      <c r="A16" s="28"/>
      <c r="B16" s="29"/>
      <c r="C16" s="29"/>
      <c r="D16" s="29"/>
      <c r="E16" s="30"/>
      <c r="F16" s="29"/>
      <c r="G16" s="29"/>
      <c r="H16" s="29"/>
      <c r="I16" s="31">
        <f>SUM(I13:J15)</f>
        <v>180000</v>
      </c>
    </row>
    <row r="17" spans="1:9" x14ac:dyDescent="0.25">
      <c r="A17" s="32"/>
      <c r="B17" s="33"/>
      <c r="C17" s="33"/>
      <c r="D17" s="33"/>
      <c r="E17" s="34"/>
      <c r="F17" s="33"/>
      <c r="G17" s="33"/>
      <c r="H17" s="33"/>
      <c r="I17" s="35"/>
    </row>
    <row r="18" spans="1:9" x14ac:dyDescent="0.25">
      <c r="A18" s="32"/>
      <c r="B18" s="33"/>
      <c r="C18" s="33"/>
      <c r="D18" s="33"/>
      <c r="E18" s="34"/>
      <c r="F18" s="33"/>
      <c r="G18" s="33"/>
      <c r="H18" s="33"/>
      <c r="I18" s="35"/>
    </row>
    <row r="19" spans="1:9" x14ac:dyDescent="0.25">
      <c r="A19" s="36"/>
      <c r="B19" s="37"/>
      <c r="C19" s="37"/>
      <c r="D19" s="37"/>
      <c r="E19" s="37"/>
      <c r="F19" s="38" t="s">
        <v>19</v>
      </c>
      <c r="G19" s="39"/>
      <c r="H19" s="39"/>
      <c r="I19" s="40"/>
    </row>
    <row r="20" spans="1:9" s="41" customFormat="1" x14ac:dyDescent="0.25">
      <c r="A20" s="22">
        <v>45051</v>
      </c>
      <c r="B20" s="23" t="s">
        <v>20</v>
      </c>
      <c r="C20" s="23">
        <v>87067</v>
      </c>
      <c r="D20" s="24" t="s">
        <v>21</v>
      </c>
      <c r="E20" s="23">
        <v>30</v>
      </c>
      <c r="F20" s="29"/>
      <c r="G20" s="24" t="s">
        <v>22</v>
      </c>
      <c r="H20" s="24" t="s">
        <v>23</v>
      </c>
      <c r="I20" s="27">
        <v>44770.41</v>
      </c>
    </row>
    <row r="21" spans="1:9" s="41" customFormat="1" x14ac:dyDescent="0.25">
      <c r="A21" s="22">
        <v>45055</v>
      </c>
      <c r="B21" s="23"/>
      <c r="C21" s="23">
        <v>87150</v>
      </c>
      <c r="D21" s="24" t="s">
        <v>24</v>
      </c>
      <c r="E21" s="23">
        <v>30</v>
      </c>
      <c r="F21" s="29"/>
      <c r="G21" s="24" t="s">
        <v>22</v>
      </c>
      <c r="H21" s="24" t="s">
        <v>23</v>
      </c>
      <c r="I21" s="27">
        <v>22385.21</v>
      </c>
    </row>
    <row r="22" spans="1:9" s="41" customFormat="1" x14ac:dyDescent="0.25">
      <c r="A22" s="22">
        <v>45055</v>
      </c>
      <c r="B22" s="23"/>
      <c r="C22" s="23">
        <v>87202</v>
      </c>
      <c r="D22" s="24" t="s">
        <v>25</v>
      </c>
      <c r="E22" s="23">
        <v>30</v>
      </c>
      <c r="F22" s="29"/>
      <c r="G22" s="24" t="s">
        <v>22</v>
      </c>
      <c r="H22" s="24" t="s">
        <v>23</v>
      </c>
      <c r="I22" s="27">
        <v>2928.86</v>
      </c>
    </row>
    <row r="23" spans="1:9" s="41" customFormat="1" x14ac:dyDescent="0.25">
      <c r="A23" s="22">
        <v>45055</v>
      </c>
      <c r="B23" s="23"/>
      <c r="C23" s="23">
        <v>87203</v>
      </c>
      <c r="D23" s="24" t="s">
        <v>26</v>
      </c>
      <c r="E23" s="23">
        <v>30</v>
      </c>
      <c r="F23" s="29"/>
      <c r="G23" s="24" t="s">
        <v>22</v>
      </c>
      <c r="H23" s="24" t="s">
        <v>23</v>
      </c>
      <c r="I23" s="27">
        <v>23527.61</v>
      </c>
    </row>
    <row r="24" spans="1:9" s="41" customFormat="1" x14ac:dyDescent="0.25">
      <c r="A24" s="22">
        <v>45059</v>
      </c>
      <c r="B24" s="23"/>
      <c r="C24" s="23">
        <v>87498</v>
      </c>
      <c r="D24" s="24" t="s">
        <v>27</v>
      </c>
      <c r="E24" s="23">
        <v>30</v>
      </c>
      <c r="F24" s="29"/>
      <c r="G24" s="24" t="s">
        <v>22</v>
      </c>
      <c r="H24" s="24" t="s">
        <v>23</v>
      </c>
      <c r="I24" s="27">
        <v>23361.49</v>
      </c>
    </row>
    <row r="25" spans="1:9" s="41" customFormat="1" x14ac:dyDescent="0.25">
      <c r="A25" s="22">
        <v>45062</v>
      </c>
      <c r="B25" s="23" t="s">
        <v>28</v>
      </c>
      <c r="C25" s="23">
        <v>87619</v>
      </c>
      <c r="D25" s="24" t="s">
        <v>29</v>
      </c>
      <c r="E25" s="23">
        <v>30</v>
      </c>
      <c r="F25" s="29"/>
      <c r="G25" s="24" t="s">
        <v>22</v>
      </c>
      <c r="H25" s="24" t="s">
        <v>23</v>
      </c>
      <c r="I25" s="27">
        <v>46722.97</v>
      </c>
    </row>
    <row r="26" spans="1:9" s="41" customFormat="1" x14ac:dyDescent="0.25">
      <c r="A26" s="22">
        <v>45063</v>
      </c>
      <c r="B26" s="23" t="s">
        <v>30</v>
      </c>
      <c r="C26" s="23">
        <v>87730</v>
      </c>
      <c r="D26" s="24" t="s">
        <v>31</v>
      </c>
      <c r="E26" s="23">
        <v>30</v>
      </c>
      <c r="F26" s="29"/>
      <c r="G26" s="24" t="s">
        <v>22</v>
      </c>
      <c r="H26" s="24" t="s">
        <v>23</v>
      </c>
      <c r="I26" s="27">
        <v>22385.21</v>
      </c>
    </row>
    <row r="27" spans="1:9" s="41" customFormat="1" x14ac:dyDescent="0.25">
      <c r="A27" s="22">
        <v>45065</v>
      </c>
      <c r="B27" s="23" t="s">
        <v>32</v>
      </c>
      <c r="C27" s="23">
        <v>88009</v>
      </c>
      <c r="D27" s="24" t="s">
        <v>33</v>
      </c>
      <c r="E27" s="23">
        <v>30</v>
      </c>
      <c r="F27" s="29"/>
      <c r="G27" s="24" t="s">
        <v>22</v>
      </c>
      <c r="H27" s="24" t="s">
        <v>23</v>
      </c>
      <c r="I27" s="27">
        <v>44770.41</v>
      </c>
    </row>
    <row r="28" spans="1:9" s="41" customFormat="1" x14ac:dyDescent="0.25">
      <c r="A28" s="22">
        <v>45068</v>
      </c>
      <c r="B28" s="23"/>
      <c r="C28" s="23">
        <v>88016</v>
      </c>
      <c r="D28" s="24" t="s">
        <v>34</v>
      </c>
      <c r="E28" s="23">
        <v>30</v>
      </c>
      <c r="F28" s="29"/>
      <c r="G28" s="24" t="s">
        <v>22</v>
      </c>
      <c r="H28" s="24" t="s">
        <v>23</v>
      </c>
      <c r="I28" s="27">
        <v>47055.22</v>
      </c>
    </row>
    <row r="29" spans="1:9" s="41" customFormat="1" x14ac:dyDescent="0.25">
      <c r="A29" s="22">
        <v>45068</v>
      </c>
      <c r="B29" s="23"/>
      <c r="C29" s="23">
        <v>88046</v>
      </c>
      <c r="D29" s="24" t="s">
        <v>35</v>
      </c>
      <c r="E29" s="23">
        <v>30</v>
      </c>
      <c r="F29" s="29"/>
      <c r="G29" s="24" t="s">
        <v>22</v>
      </c>
      <c r="H29" s="24" t="s">
        <v>23</v>
      </c>
      <c r="I29" s="27">
        <v>25314.07</v>
      </c>
    </row>
    <row r="30" spans="1:9" s="41" customFormat="1" x14ac:dyDescent="0.25">
      <c r="A30" s="22">
        <v>45055</v>
      </c>
      <c r="B30" s="23" t="s">
        <v>36</v>
      </c>
      <c r="C30" s="23">
        <v>88105</v>
      </c>
      <c r="D30" s="24" t="s">
        <v>37</v>
      </c>
      <c r="E30" s="23">
        <v>30</v>
      </c>
      <c r="F30" s="29"/>
      <c r="G30" s="24" t="s">
        <v>22</v>
      </c>
      <c r="H30" s="24" t="s">
        <v>23</v>
      </c>
      <c r="I30" s="27">
        <v>24337.78</v>
      </c>
    </row>
    <row r="31" spans="1:9" s="41" customFormat="1" x14ac:dyDescent="0.25">
      <c r="A31" s="22">
        <v>45071</v>
      </c>
      <c r="B31" s="23" t="s">
        <v>38</v>
      </c>
      <c r="C31" s="23">
        <v>88265</v>
      </c>
      <c r="D31" s="24" t="s">
        <v>39</v>
      </c>
      <c r="E31" s="23">
        <v>30</v>
      </c>
      <c r="F31" s="29"/>
      <c r="G31" s="24" t="s">
        <v>22</v>
      </c>
      <c r="H31" s="24" t="s">
        <v>23</v>
      </c>
      <c r="I31" s="27">
        <v>24337.78</v>
      </c>
    </row>
    <row r="32" spans="1:9" s="41" customFormat="1" x14ac:dyDescent="0.25">
      <c r="A32" s="22">
        <v>45075</v>
      </c>
      <c r="B32" s="23" t="s">
        <v>40</v>
      </c>
      <c r="C32" s="23">
        <v>88404</v>
      </c>
      <c r="D32" s="24" t="s">
        <v>41</v>
      </c>
      <c r="E32" s="23">
        <v>30</v>
      </c>
      <c r="F32" s="29"/>
      <c r="G32" s="24" t="s">
        <v>22</v>
      </c>
      <c r="H32" s="24" t="s">
        <v>23</v>
      </c>
      <c r="I32" s="27">
        <v>22385.21</v>
      </c>
    </row>
    <row r="33" spans="1:9" s="41" customFormat="1" x14ac:dyDescent="0.25">
      <c r="A33" s="22">
        <v>45077</v>
      </c>
      <c r="B33" s="23" t="s">
        <v>42</v>
      </c>
      <c r="C33" s="23">
        <v>88717</v>
      </c>
      <c r="D33" s="24" t="s">
        <v>43</v>
      </c>
      <c r="E33" s="23">
        <v>30</v>
      </c>
      <c r="F33" s="29"/>
      <c r="G33" s="24" t="s">
        <v>22</v>
      </c>
      <c r="H33" s="24" t="s">
        <v>23</v>
      </c>
      <c r="I33" s="27">
        <v>22385.21</v>
      </c>
    </row>
    <row r="34" spans="1:9" s="41" customFormat="1" x14ac:dyDescent="0.25">
      <c r="A34" s="22">
        <v>45079</v>
      </c>
      <c r="B34" s="23"/>
      <c r="C34" s="23">
        <v>88886</v>
      </c>
      <c r="D34" s="24" t="s">
        <v>44</v>
      </c>
      <c r="E34" s="23">
        <v>30</v>
      </c>
      <c r="F34" s="29"/>
      <c r="G34" s="24" t="s">
        <v>22</v>
      </c>
      <c r="H34" s="24" t="s">
        <v>23</v>
      </c>
      <c r="I34" s="27">
        <v>7810.28</v>
      </c>
    </row>
    <row r="35" spans="1:9" s="41" customFormat="1" x14ac:dyDescent="0.25">
      <c r="A35" s="22">
        <v>45083</v>
      </c>
      <c r="B35" s="23" t="s">
        <v>45</v>
      </c>
      <c r="C35" s="23">
        <v>88982</v>
      </c>
      <c r="D35" s="24" t="s">
        <v>46</v>
      </c>
      <c r="E35" s="23">
        <v>30</v>
      </c>
      <c r="F35" s="29"/>
      <c r="G35" s="24" t="s">
        <v>22</v>
      </c>
      <c r="H35" s="24" t="s">
        <v>23</v>
      </c>
      <c r="I35" s="27">
        <v>23527.61</v>
      </c>
    </row>
    <row r="36" spans="1:9" s="41" customFormat="1" x14ac:dyDescent="0.25">
      <c r="A36" s="22">
        <v>45083</v>
      </c>
      <c r="B36" s="23" t="s">
        <v>47</v>
      </c>
      <c r="C36" s="23">
        <v>89058</v>
      </c>
      <c r="D36" s="24" t="s">
        <v>48</v>
      </c>
      <c r="E36" s="23">
        <v>30</v>
      </c>
      <c r="F36" s="29"/>
      <c r="G36" s="24" t="s">
        <v>22</v>
      </c>
      <c r="H36" s="24" t="s">
        <v>23</v>
      </c>
      <c r="I36" s="27">
        <v>25314.07</v>
      </c>
    </row>
    <row r="37" spans="1:9" s="41" customFormat="1" x14ac:dyDescent="0.25">
      <c r="A37" s="22">
        <v>45086</v>
      </c>
      <c r="B37" s="23" t="s">
        <v>49</v>
      </c>
      <c r="C37" s="23">
        <v>89353</v>
      </c>
      <c r="D37" s="24" t="s">
        <v>50</v>
      </c>
      <c r="E37" s="23">
        <v>30</v>
      </c>
      <c r="F37" s="29"/>
      <c r="G37" s="24" t="s">
        <v>22</v>
      </c>
      <c r="H37" s="24" t="s">
        <v>23</v>
      </c>
      <c r="I37" s="27">
        <v>28910.82</v>
      </c>
    </row>
    <row r="38" spans="1:9" s="41" customFormat="1" x14ac:dyDescent="0.25">
      <c r="A38" s="22">
        <v>45089</v>
      </c>
      <c r="B38" s="23" t="s">
        <v>51</v>
      </c>
      <c r="C38" s="23">
        <v>89165</v>
      </c>
      <c r="D38" s="24" t="s">
        <v>52</v>
      </c>
      <c r="E38" s="42">
        <v>30</v>
      </c>
      <c r="F38" s="29"/>
      <c r="G38" s="24" t="s">
        <v>22</v>
      </c>
      <c r="H38" s="24" t="s">
        <v>23</v>
      </c>
      <c r="I38" s="27">
        <v>24802.17</v>
      </c>
    </row>
    <row r="39" spans="1:9" s="41" customFormat="1" x14ac:dyDescent="0.25">
      <c r="A39" s="22">
        <v>45089</v>
      </c>
      <c r="B39" s="23" t="s">
        <v>53</v>
      </c>
      <c r="C39" s="23">
        <v>89307</v>
      </c>
      <c r="D39" s="24" t="s">
        <v>54</v>
      </c>
      <c r="E39" s="23">
        <v>30</v>
      </c>
      <c r="F39" s="43"/>
      <c r="G39" s="24" t="s">
        <v>22</v>
      </c>
      <c r="H39" s="24" t="s">
        <v>23</v>
      </c>
      <c r="I39" s="27">
        <v>25314.07</v>
      </c>
    </row>
    <row r="40" spans="1:9" s="41" customFormat="1" x14ac:dyDescent="0.25">
      <c r="A40" s="22">
        <v>45091</v>
      </c>
      <c r="B40" s="23"/>
      <c r="C40" s="23">
        <v>89965</v>
      </c>
      <c r="D40" s="24" t="s">
        <v>55</v>
      </c>
      <c r="E40" s="23">
        <v>30</v>
      </c>
      <c r="F40" s="29"/>
      <c r="G40" s="24" t="s">
        <v>22</v>
      </c>
      <c r="H40" s="24" t="s">
        <v>23</v>
      </c>
      <c r="I40" s="27">
        <v>27532.65</v>
      </c>
    </row>
    <row r="41" spans="1:9" s="41" customFormat="1" x14ac:dyDescent="0.25">
      <c r="A41" s="22">
        <v>45092</v>
      </c>
      <c r="B41" s="23"/>
      <c r="C41" s="23">
        <v>89567</v>
      </c>
      <c r="D41" s="24" t="s">
        <v>56</v>
      </c>
      <c r="E41" s="23">
        <v>30</v>
      </c>
      <c r="F41" s="29"/>
      <c r="G41" s="24" t="s">
        <v>22</v>
      </c>
      <c r="H41" s="24" t="s">
        <v>23</v>
      </c>
      <c r="I41" s="27">
        <v>24337.78</v>
      </c>
    </row>
    <row r="42" spans="1:9" s="41" customFormat="1" x14ac:dyDescent="0.25">
      <c r="A42" s="22">
        <v>45096</v>
      </c>
      <c r="B42" s="23" t="s">
        <v>57</v>
      </c>
      <c r="C42" s="23">
        <v>89649</v>
      </c>
      <c r="D42" s="24" t="s">
        <v>58</v>
      </c>
      <c r="E42" s="23">
        <v>30</v>
      </c>
      <c r="F42" s="43"/>
      <c r="G42" s="24" t="s">
        <v>22</v>
      </c>
      <c r="H42" s="24" t="s">
        <v>23</v>
      </c>
      <c r="I42" s="27">
        <v>30256.62</v>
      </c>
    </row>
    <row r="43" spans="1:9" s="41" customFormat="1" x14ac:dyDescent="0.25">
      <c r="A43" s="22">
        <v>45096</v>
      </c>
      <c r="B43" s="23"/>
      <c r="C43" s="23">
        <v>89761</v>
      </c>
      <c r="D43" s="24" t="s">
        <v>59</v>
      </c>
      <c r="E43" s="23">
        <v>30</v>
      </c>
      <c r="F43" s="29"/>
      <c r="G43" s="24" t="s">
        <v>22</v>
      </c>
      <c r="H43" s="24" t="s">
        <v>23</v>
      </c>
      <c r="I43" s="27">
        <v>22385.21</v>
      </c>
    </row>
    <row r="44" spans="1:9" s="41" customFormat="1" x14ac:dyDescent="0.25">
      <c r="A44" s="22">
        <v>45096</v>
      </c>
      <c r="B44" s="23"/>
      <c r="C44" s="23">
        <v>89992</v>
      </c>
      <c r="D44" s="24" t="s">
        <v>60</v>
      </c>
      <c r="E44" s="23">
        <v>30</v>
      </c>
      <c r="F44" s="29"/>
      <c r="G44" s="24" t="s">
        <v>22</v>
      </c>
      <c r="H44" s="24" t="s">
        <v>23</v>
      </c>
      <c r="I44" s="27">
        <v>27266.63</v>
      </c>
    </row>
    <row r="45" spans="1:9" s="41" customFormat="1" x14ac:dyDescent="0.25">
      <c r="A45" s="22">
        <v>45098</v>
      </c>
      <c r="B45" s="23"/>
      <c r="C45" s="23">
        <v>89918</v>
      </c>
      <c r="D45" s="24" t="s">
        <v>61</v>
      </c>
      <c r="E45" s="23">
        <v>30</v>
      </c>
      <c r="F45" s="29"/>
      <c r="G45" s="24" t="s">
        <v>22</v>
      </c>
      <c r="H45" s="24" t="s">
        <v>23</v>
      </c>
      <c r="I45" s="27">
        <v>29292.91</v>
      </c>
    </row>
    <row r="46" spans="1:9" s="41" customFormat="1" x14ac:dyDescent="0.25">
      <c r="A46" s="22">
        <v>45103</v>
      </c>
      <c r="B46" s="23" t="s">
        <v>62</v>
      </c>
      <c r="C46" s="23">
        <v>90179</v>
      </c>
      <c r="D46" s="24" t="s">
        <v>63</v>
      </c>
      <c r="E46" s="42">
        <v>30</v>
      </c>
      <c r="F46" s="44"/>
      <c r="G46" s="24" t="s">
        <v>22</v>
      </c>
      <c r="H46" s="24" t="s">
        <v>23</v>
      </c>
      <c r="I46" s="27">
        <v>25314.06</v>
      </c>
    </row>
    <row r="47" spans="1:9" s="41" customFormat="1" x14ac:dyDescent="0.25">
      <c r="A47" s="22">
        <v>45103</v>
      </c>
      <c r="B47" s="23"/>
      <c r="C47" s="23">
        <v>90180</v>
      </c>
      <c r="D47" s="24" t="s">
        <v>64</v>
      </c>
      <c r="E47" s="23">
        <v>30</v>
      </c>
      <c r="F47" s="29"/>
      <c r="G47" s="24" t="s">
        <v>22</v>
      </c>
      <c r="H47" s="24" t="s">
        <v>23</v>
      </c>
      <c r="I47" s="27">
        <v>23361.49</v>
      </c>
    </row>
    <row r="48" spans="1:9" s="41" customFormat="1" x14ac:dyDescent="0.25">
      <c r="A48" s="22">
        <v>45103</v>
      </c>
      <c r="B48" s="23"/>
      <c r="C48" s="23">
        <v>90185</v>
      </c>
      <c r="D48" s="24" t="s">
        <v>65</v>
      </c>
      <c r="E48" s="23">
        <v>30</v>
      </c>
      <c r="F48" s="29"/>
      <c r="G48" s="24" t="s">
        <v>22</v>
      </c>
      <c r="H48" s="24" t="s">
        <v>23</v>
      </c>
      <c r="I48" s="27">
        <v>53784.22</v>
      </c>
    </row>
    <row r="49" spans="1:9" s="41" customFormat="1" x14ac:dyDescent="0.25">
      <c r="A49" s="22">
        <v>45104</v>
      </c>
      <c r="B49" s="23" t="s">
        <v>66</v>
      </c>
      <c r="C49" s="23">
        <v>90286</v>
      </c>
      <c r="D49" s="24" t="s">
        <v>67</v>
      </c>
      <c r="E49" s="42">
        <v>30</v>
      </c>
      <c r="F49" s="29"/>
      <c r="G49" s="24" t="s">
        <v>22</v>
      </c>
      <c r="H49" s="24" t="s">
        <v>23</v>
      </c>
      <c r="I49" s="27">
        <v>27266.63</v>
      </c>
    </row>
    <row r="50" spans="1:9" s="41" customFormat="1" x14ac:dyDescent="0.25">
      <c r="A50" s="22">
        <v>45105</v>
      </c>
      <c r="B50" s="23"/>
      <c r="C50" s="23">
        <v>90369</v>
      </c>
      <c r="D50" s="24" t="s">
        <v>68</v>
      </c>
      <c r="E50" s="23">
        <v>30</v>
      </c>
      <c r="F50" s="29"/>
      <c r="G50" s="24" t="s">
        <v>22</v>
      </c>
      <c r="H50" s="24" t="s">
        <v>23</v>
      </c>
      <c r="I50" s="27">
        <v>24337.78</v>
      </c>
    </row>
    <row r="51" spans="1:9" s="41" customFormat="1" x14ac:dyDescent="0.25">
      <c r="A51" s="22">
        <v>45108</v>
      </c>
      <c r="B51" s="23"/>
      <c r="C51" s="23">
        <v>90593</v>
      </c>
      <c r="D51" s="24" t="s">
        <v>69</v>
      </c>
      <c r="E51" s="23">
        <v>30</v>
      </c>
      <c r="F51" s="29"/>
      <c r="G51" s="24" t="s">
        <v>22</v>
      </c>
      <c r="H51" s="24" t="s">
        <v>23</v>
      </c>
      <c r="I51" s="27">
        <v>30195.49</v>
      </c>
    </row>
    <row r="52" spans="1:9" s="41" customFormat="1" x14ac:dyDescent="0.25">
      <c r="A52" s="22">
        <v>45111</v>
      </c>
      <c r="B52" s="23"/>
      <c r="C52" s="23">
        <v>90653</v>
      </c>
      <c r="D52" s="24" t="s">
        <v>70</v>
      </c>
      <c r="E52" s="23">
        <v>30</v>
      </c>
      <c r="F52" s="29"/>
      <c r="G52" s="24" t="s">
        <v>22</v>
      </c>
      <c r="H52" s="24" t="s">
        <v>23</v>
      </c>
      <c r="I52" s="27">
        <v>47699.26</v>
      </c>
    </row>
    <row r="53" spans="1:9" s="41" customFormat="1" x14ac:dyDescent="0.25">
      <c r="A53" s="22">
        <v>45112</v>
      </c>
      <c r="B53" s="23"/>
      <c r="C53" s="23">
        <v>90689</v>
      </c>
      <c r="D53" s="24" t="s">
        <v>71</v>
      </c>
      <c r="E53" s="23">
        <v>30</v>
      </c>
      <c r="F53" s="29"/>
      <c r="G53" s="24" t="s">
        <v>22</v>
      </c>
      <c r="H53" s="24" t="s">
        <v>23</v>
      </c>
      <c r="I53" s="27">
        <v>28242.93</v>
      </c>
    </row>
    <row r="54" spans="1:9" s="41" customFormat="1" x14ac:dyDescent="0.25">
      <c r="A54" s="22">
        <v>45117</v>
      </c>
      <c r="B54" s="23"/>
      <c r="C54" s="23">
        <v>90975</v>
      </c>
      <c r="D54" s="24" t="s">
        <v>72</v>
      </c>
      <c r="E54" s="23">
        <v>30</v>
      </c>
      <c r="F54" s="29"/>
      <c r="G54" s="24" t="s">
        <v>22</v>
      </c>
      <c r="H54" s="24" t="s">
        <v>23</v>
      </c>
      <c r="I54" s="27">
        <v>27565.02</v>
      </c>
    </row>
    <row r="55" spans="1:9" s="41" customFormat="1" x14ac:dyDescent="0.25">
      <c r="A55" s="22">
        <v>45117</v>
      </c>
      <c r="B55" s="23"/>
      <c r="C55" s="23">
        <v>91036</v>
      </c>
      <c r="D55" s="24" t="s">
        <v>73</v>
      </c>
      <c r="E55" s="23">
        <v>30</v>
      </c>
      <c r="F55" s="29"/>
      <c r="G55" s="24" t="s">
        <v>22</v>
      </c>
      <c r="H55" s="24" t="s">
        <v>23</v>
      </c>
      <c r="I55" s="27">
        <v>26290.35</v>
      </c>
    </row>
    <row r="56" spans="1:9" s="41" customFormat="1" x14ac:dyDescent="0.25">
      <c r="A56" s="22">
        <v>45113</v>
      </c>
      <c r="B56" s="23"/>
      <c r="C56" s="23">
        <v>90940</v>
      </c>
      <c r="D56" s="24" t="s">
        <v>74</v>
      </c>
      <c r="E56" s="23">
        <v>30</v>
      </c>
      <c r="F56" s="29"/>
      <c r="G56" s="24" t="s">
        <v>22</v>
      </c>
      <c r="H56" s="24" t="s">
        <v>23</v>
      </c>
      <c r="I56" s="27">
        <v>26290.34</v>
      </c>
    </row>
    <row r="57" spans="1:9" s="41" customFormat="1" x14ac:dyDescent="0.25">
      <c r="A57" s="22">
        <v>45114</v>
      </c>
      <c r="B57" s="23"/>
      <c r="C57" s="23">
        <v>91009</v>
      </c>
      <c r="D57" s="24" t="s">
        <v>75</v>
      </c>
      <c r="E57" s="23">
        <v>30</v>
      </c>
      <c r="F57" s="29"/>
      <c r="G57" s="24" t="s">
        <v>22</v>
      </c>
      <c r="H57" s="24" t="s">
        <v>23</v>
      </c>
      <c r="I57" s="27">
        <v>24337.78</v>
      </c>
    </row>
    <row r="58" spans="1:9" s="41" customFormat="1" x14ac:dyDescent="0.25">
      <c r="A58" s="22">
        <v>45119</v>
      </c>
      <c r="B58" s="23"/>
      <c r="C58" s="23">
        <v>91409</v>
      </c>
      <c r="D58" s="24" t="s">
        <v>76</v>
      </c>
      <c r="E58" s="23">
        <v>30</v>
      </c>
      <c r="F58" s="29"/>
      <c r="G58" s="24" t="s">
        <v>22</v>
      </c>
      <c r="H58" s="24" t="s">
        <v>23</v>
      </c>
      <c r="I58" s="27">
        <v>45746.69</v>
      </c>
    </row>
    <row r="59" spans="1:9" s="41" customFormat="1" x14ac:dyDescent="0.25">
      <c r="A59" s="22">
        <v>45121</v>
      </c>
      <c r="B59" s="23"/>
      <c r="C59" s="23">
        <v>91376</v>
      </c>
      <c r="D59" s="24" t="s">
        <v>77</v>
      </c>
      <c r="E59" s="23">
        <v>30</v>
      </c>
      <c r="F59" s="29"/>
      <c r="G59" s="24" t="s">
        <v>22</v>
      </c>
      <c r="H59" s="24" t="s">
        <v>23</v>
      </c>
      <c r="I59" s="27">
        <v>24337.78</v>
      </c>
    </row>
    <row r="60" spans="1:9" s="41" customFormat="1" x14ac:dyDescent="0.25">
      <c r="A60" s="22">
        <v>45124</v>
      </c>
      <c r="B60" s="23"/>
      <c r="C60" s="23">
        <v>91443</v>
      </c>
      <c r="D60" s="24" t="s">
        <v>78</v>
      </c>
      <c r="E60" s="23">
        <v>30</v>
      </c>
      <c r="F60" s="29"/>
      <c r="G60" s="24" t="s">
        <v>22</v>
      </c>
      <c r="H60" s="24" t="s">
        <v>23</v>
      </c>
      <c r="I60" s="27">
        <v>48401.02</v>
      </c>
    </row>
    <row r="61" spans="1:9" s="41" customFormat="1" x14ac:dyDescent="0.25">
      <c r="A61" s="22">
        <v>45125</v>
      </c>
      <c r="B61" s="23"/>
      <c r="C61" s="23">
        <v>91484</v>
      </c>
      <c r="D61" s="24" t="s">
        <v>79</v>
      </c>
      <c r="E61" s="23">
        <v>30</v>
      </c>
      <c r="F61" s="29"/>
      <c r="G61" s="24" t="s">
        <v>22</v>
      </c>
      <c r="H61" s="24" t="s">
        <v>23</v>
      </c>
      <c r="I61" s="27">
        <v>25735.14</v>
      </c>
    </row>
    <row r="62" spans="1:9" s="41" customFormat="1" x14ac:dyDescent="0.25">
      <c r="A62" s="22">
        <v>45125</v>
      </c>
      <c r="B62" s="23"/>
      <c r="C62" s="23">
        <v>91520</v>
      </c>
      <c r="D62" s="24" t="s">
        <v>80</v>
      </c>
      <c r="E62" s="23">
        <v>30</v>
      </c>
      <c r="F62" s="29"/>
      <c r="G62" s="24" t="s">
        <v>22</v>
      </c>
      <c r="H62" s="24" t="s">
        <v>23</v>
      </c>
      <c r="I62" s="27">
        <v>27266.63</v>
      </c>
    </row>
    <row r="63" spans="1:9" x14ac:dyDescent="0.25">
      <c r="A63" s="22">
        <v>45126</v>
      </c>
      <c r="B63" s="23"/>
      <c r="C63" s="23">
        <v>91528</v>
      </c>
      <c r="D63" s="24" t="s">
        <v>81</v>
      </c>
      <c r="E63" s="23">
        <v>30</v>
      </c>
      <c r="F63" s="29"/>
      <c r="G63" s="24" t="s">
        <v>22</v>
      </c>
      <c r="H63" s="24" t="s">
        <v>23</v>
      </c>
      <c r="I63" s="27">
        <v>55509.54</v>
      </c>
    </row>
    <row r="64" spans="1:9" x14ac:dyDescent="0.25">
      <c r="A64" s="22">
        <v>45131</v>
      </c>
      <c r="B64" s="23"/>
      <c r="C64" s="23">
        <v>91918</v>
      </c>
      <c r="D64" s="24" t="s">
        <v>82</v>
      </c>
      <c r="E64" s="23">
        <v>30</v>
      </c>
      <c r="F64" s="29"/>
      <c r="G64" s="24" t="s">
        <v>22</v>
      </c>
      <c r="H64" s="24" t="s">
        <v>23</v>
      </c>
      <c r="I64" s="27">
        <v>31171.77</v>
      </c>
    </row>
    <row r="65" spans="1:9" x14ac:dyDescent="0.25">
      <c r="A65" s="22">
        <v>45131</v>
      </c>
      <c r="B65" s="23"/>
      <c r="C65" s="23">
        <v>91919</v>
      </c>
      <c r="D65" s="24" t="s">
        <v>83</v>
      </c>
      <c r="E65" s="23">
        <v>30</v>
      </c>
      <c r="F65" s="29"/>
      <c r="G65" s="24" t="s">
        <v>22</v>
      </c>
      <c r="H65" s="24" t="s">
        <v>23</v>
      </c>
      <c r="I65" s="27">
        <v>49746.81</v>
      </c>
    </row>
    <row r="66" spans="1:9" x14ac:dyDescent="0.25">
      <c r="A66" s="28"/>
      <c r="B66" s="29"/>
      <c r="C66" s="29"/>
      <c r="D66" s="29"/>
      <c r="E66" s="30"/>
      <c r="F66" s="29"/>
      <c r="G66" s="29"/>
      <c r="H66" s="29"/>
      <c r="I66" s="31">
        <f>SUM(I20:I65)</f>
        <v>1366018.99</v>
      </c>
    </row>
    <row r="67" spans="1:9" x14ac:dyDescent="0.25">
      <c r="A67" s="32"/>
      <c r="B67" s="33"/>
      <c r="C67" s="33"/>
      <c r="D67" s="33"/>
      <c r="E67" s="34"/>
      <c r="F67" s="33"/>
      <c r="G67" s="33"/>
      <c r="H67" s="33"/>
      <c r="I67" s="35"/>
    </row>
    <row r="68" spans="1:9" x14ac:dyDescent="0.25">
      <c r="A68" s="32"/>
      <c r="B68" s="33"/>
      <c r="C68" s="33"/>
      <c r="D68" s="33"/>
      <c r="E68" s="34"/>
      <c r="F68" s="33"/>
      <c r="G68" s="33"/>
      <c r="H68" s="33"/>
      <c r="I68" s="35"/>
    </row>
    <row r="69" spans="1:9" x14ac:dyDescent="0.25">
      <c r="A69" s="45"/>
      <c r="B69" s="46"/>
      <c r="C69" s="46"/>
      <c r="D69" s="46"/>
      <c r="E69" s="46"/>
      <c r="F69" s="19" t="s">
        <v>84</v>
      </c>
      <c r="G69" s="47"/>
      <c r="H69" s="47"/>
      <c r="I69" s="48"/>
    </row>
    <row r="70" spans="1:9" x14ac:dyDescent="0.25">
      <c r="A70" s="49">
        <v>44965</v>
      </c>
      <c r="B70" s="50"/>
      <c r="C70" s="51">
        <v>501</v>
      </c>
      <c r="D70" s="51" t="s">
        <v>85</v>
      </c>
      <c r="E70" s="23" t="s">
        <v>86</v>
      </c>
      <c r="F70" s="52"/>
      <c r="G70" s="24" t="s">
        <v>87</v>
      </c>
      <c r="H70" s="53"/>
      <c r="I70" s="54">
        <v>-113280</v>
      </c>
    </row>
    <row r="71" spans="1:9" x14ac:dyDescent="0.25">
      <c r="A71" s="49"/>
      <c r="B71" s="50"/>
      <c r="C71" s="51"/>
      <c r="D71" s="51"/>
      <c r="E71" s="23"/>
      <c r="F71" s="52"/>
      <c r="G71" s="24"/>
      <c r="H71" s="55"/>
      <c r="I71" s="56">
        <f>SUM(I70:I70)</f>
        <v>-113280</v>
      </c>
    </row>
    <row r="72" spans="1:9" x14ac:dyDescent="0.25">
      <c r="A72" s="57"/>
      <c r="B72" s="58"/>
      <c r="C72" s="58"/>
      <c r="D72" s="58"/>
      <c r="E72" s="58"/>
      <c r="F72" s="59"/>
      <c r="G72" s="33"/>
      <c r="H72" s="33"/>
      <c r="I72" s="60"/>
    </row>
    <row r="73" spans="1:9" x14ac:dyDescent="0.25">
      <c r="A73" s="57"/>
      <c r="B73" s="58"/>
      <c r="C73" s="58"/>
      <c r="D73" s="58"/>
      <c r="E73" s="58"/>
      <c r="F73" s="59"/>
      <c r="G73" s="33"/>
      <c r="H73" s="33"/>
      <c r="I73" s="60"/>
    </row>
    <row r="74" spans="1:9" x14ac:dyDescent="0.25">
      <c r="A74" s="45"/>
      <c r="B74" s="46"/>
      <c r="C74" s="46"/>
      <c r="D74" s="46"/>
      <c r="E74" s="46"/>
      <c r="F74" s="19" t="s">
        <v>88</v>
      </c>
      <c r="G74" s="47"/>
      <c r="H74" s="47"/>
      <c r="I74" s="48"/>
    </row>
    <row r="75" spans="1:9" x14ac:dyDescent="0.25">
      <c r="A75" s="49">
        <v>45058</v>
      </c>
      <c r="B75" s="50"/>
      <c r="C75" s="51">
        <v>328</v>
      </c>
      <c r="D75" s="51" t="s">
        <v>89</v>
      </c>
      <c r="E75" s="23">
        <v>30</v>
      </c>
      <c r="F75" s="52"/>
      <c r="G75" s="24" t="s">
        <v>90</v>
      </c>
      <c r="H75" s="61" t="s">
        <v>91</v>
      </c>
      <c r="I75" s="54">
        <v>64026</v>
      </c>
    </row>
    <row r="76" spans="1:9" x14ac:dyDescent="0.25">
      <c r="A76" s="49">
        <v>45075</v>
      </c>
      <c r="B76" s="50"/>
      <c r="C76" s="51">
        <v>331</v>
      </c>
      <c r="D76" s="51" t="s">
        <v>92</v>
      </c>
      <c r="E76" s="23">
        <v>30</v>
      </c>
      <c r="F76" s="52"/>
      <c r="G76" s="24" t="s">
        <v>90</v>
      </c>
      <c r="H76" s="61" t="s">
        <v>91</v>
      </c>
      <c r="I76" s="54">
        <v>77617</v>
      </c>
    </row>
    <row r="77" spans="1:9" x14ac:dyDescent="0.25">
      <c r="A77" s="49"/>
      <c r="B77" s="50"/>
      <c r="C77" s="51"/>
      <c r="D77" s="51"/>
      <c r="E77" s="23"/>
      <c r="F77" s="52"/>
      <c r="G77" s="24"/>
      <c r="H77" s="55"/>
      <c r="I77" s="56">
        <f>SUM(I75:J76)</f>
        <v>141643</v>
      </c>
    </row>
    <row r="78" spans="1:9" x14ac:dyDescent="0.25">
      <c r="A78" s="57"/>
      <c r="B78" s="58"/>
      <c r="C78" s="58"/>
      <c r="D78" s="58"/>
      <c r="E78" s="58"/>
      <c r="F78" s="59"/>
      <c r="G78" s="33"/>
      <c r="H78" s="33"/>
      <c r="I78" s="60"/>
    </row>
    <row r="79" spans="1:9" x14ac:dyDescent="0.25">
      <c r="A79" s="57"/>
      <c r="B79" s="58"/>
      <c r="C79" s="58"/>
      <c r="D79" s="58"/>
      <c r="E79" s="58"/>
      <c r="F79" s="59"/>
      <c r="G79" s="33"/>
      <c r="H79" s="33"/>
      <c r="I79" s="60"/>
    </row>
    <row r="80" spans="1:9" x14ac:dyDescent="0.25">
      <c r="A80" s="45"/>
      <c r="B80" s="46"/>
      <c r="C80" s="46"/>
      <c r="D80" s="46"/>
      <c r="E80" s="46"/>
      <c r="F80" s="19" t="s">
        <v>93</v>
      </c>
      <c r="G80" s="47"/>
      <c r="H80" s="47"/>
      <c r="I80" s="48"/>
    </row>
    <row r="81" spans="1:9" x14ac:dyDescent="0.25">
      <c r="A81" s="49">
        <v>45124</v>
      </c>
      <c r="B81" s="50" t="s">
        <v>94</v>
      </c>
      <c r="C81" s="51">
        <v>227</v>
      </c>
      <c r="D81" s="51" t="s">
        <v>95</v>
      </c>
      <c r="E81" s="23">
        <v>30</v>
      </c>
      <c r="F81" s="52"/>
      <c r="G81" s="24" t="s">
        <v>96</v>
      </c>
      <c r="H81" s="24" t="s">
        <v>97</v>
      </c>
      <c r="I81" s="54">
        <v>20532</v>
      </c>
    </row>
    <row r="82" spans="1:9" x14ac:dyDescent="0.25">
      <c r="A82" s="49">
        <v>45124</v>
      </c>
      <c r="B82" s="50"/>
      <c r="C82" s="51">
        <v>228</v>
      </c>
      <c r="D82" s="51" t="s">
        <v>98</v>
      </c>
      <c r="E82" s="23"/>
      <c r="F82" s="52"/>
      <c r="G82" s="24" t="s">
        <v>96</v>
      </c>
      <c r="H82" s="24" t="s">
        <v>97</v>
      </c>
      <c r="I82" s="54">
        <v>2271.5</v>
      </c>
    </row>
    <row r="83" spans="1:9" x14ac:dyDescent="0.25">
      <c r="A83" s="49"/>
      <c r="B83" s="50"/>
      <c r="C83" s="51"/>
      <c r="D83" s="51"/>
      <c r="E83" s="23"/>
      <c r="F83" s="52"/>
      <c r="G83" s="24"/>
      <c r="H83" s="55"/>
      <c r="I83" s="56">
        <f>SUM(I81:I82)</f>
        <v>22803.5</v>
      </c>
    </row>
    <row r="84" spans="1:9" x14ac:dyDescent="0.25">
      <c r="A84" s="57"/>
      <c r="B84" s="58"/>
      <c r="C84" s="58"/>
      <c r="D84" s="58"/>
      <c r="E84" s="58"/>
      <c r="F84" s="59"/>
      <c r="G84" s="33"/>
      <c r="H84" s="33"/>
      <c r="I84" s="60"/>
    </row>
    <row r="85" spans="1:9" x14ac:dyDescent="0.25">
      <c r="A85" s="57"/>
      <c r="B85" s="58"/>
      <c r="C85" s="58"/>
      <c r="D85" s="58"/>
      <c r="E85" s="58"/>
      <c r="F85" s="59"/>
      <c r="G85" s="33"/>
      <c r="H85" s="33"/>
      <c r="I85" s="60"/>
    </row>
    <row r="86" spans="1:9" x14ac:dyDescent="0.25">
      <c r="A86" s="45"/>
      <c r="B86" s="46"/>
      <c r="C86" s="46"/>
      <c r="D86" s="46"/>
      <c r="E86" s="46"/>
      <c r="F86" s="19" t="s">
        <v>99</v>
      </c>
      <c r="G86" s="47"/>
      <c r="H86" s="47"/>
      <c r="I86" s="62"/>
    </row>
    <row r="87" spans="1:9" s="41" customFormat="1" x14ac:dyDescent="0.25">
      <c r="A87" s="49">
        <v>45119</v>
      </c>
      <c r="B87" s="51" t="s">
        <v>100</v>
      </c>
      <c r="C87" s="51">
        <v>2</v>
      </c>
      <c r="D87" s="51" t="s">
        <v>101</v>
      </c>
      <c r="E87" s="51">
        <v>15</v>
      </c>
      <c r="F87" s="63"/>
      <c r="G87" s="55" t="s">
        <v>102</v>
      </c>
      <c r="H87" s="24" t="s">
        <v>103</v>
      </c>
      <c r="I87" s="54">
        <v>88500</v>
      </c>
    </row>
    <row r="88" spans="1:9" x14ac:dyDescent="0.25">
      <c r="A88" s="49"/>
      <c r="B88" s="51"/>
      <c r="C88" s="51"/>
      <c r="D88" s="51"/>
      <c r="E88" s="51"/>
      <c r="F88" s="55"/>
      <c r="G88" s="64"/>
      <c r="H88" s="24"/>
      <c r="I88" s="56">
        <f>SUM(I87:I87)</f>
        <v>88500</v>
      </c>
    </row>
    <row r="89" spans="1:9" x14ac:dyDescent="0.25">
      <c r="A89" s="57"/>
      <c r="B89" s="58"/>
      <c r="C89" s="58"/>
      <c r="D89" s="58"/>
      <c r="E89" s="58"/>
      <c r="F89" s="59"/>
      <c r="G89" s="33"/>
      <c r="H89" s="33"/>
      <c r="I89" s="60"/>
    </row>
    <row r="90" spans="1:9" x14ac:dyDescent="0.25">
      <c r="A90" s="57"/>
      <c r="B90" s="58"/>
      <c r="C90" s="58"/>
      <c r="D90" s="58"/>
      <c r="E90" s="58"/>
      <c r="F90" s="59"/>
      <c r="G90" s="33"/>
      <c r="H90" s="33"/>
      <c r="I90" s="60"/>
    </row>
    <row r="91" spans="1:9" x14ac:dyDescent="0.25">
      <c r="A91" s="45"/>
      <c r="B91" s="46"/>
      <c r="C91" s="46"/>
      <c r="D91" s="46"/>
      <c r="E91" s="46"/>
      <c r="F91" s="19" t="s">
        <v>104</v>
      </c>
      <c r="G91" s="47"/>
      <c r="H91" s="47"/>
      <c r="I91" s="62"/>
    </row>
    <row r="92" spans="1:9" x14ac:dyDescent="0.25">
      <c r="A92" s="49">
        <v>45113</v>
      </c>
      <c r="B92" s="51"/>
      <c r="C92" s="51">
        <v>350</v>
      </c>
      <c r="D92" s="51" t="s">
        <v>105</v>
      </c>
      <c r="E92" s="51">
        <v>30</v>
      </c>
      <c r="F92" s="63"/>
      <c r="G92" s="55" t="s">
        <v>106</v>
      </c>
      <c r="H92" s="24" t="s">
        <v>107</v>
      </c>
      <c r="I92" s="54">
        <v>92517.9</v>
      </c>
    </row>
    <row r="93" spans="1:9" x14ac:dyDescent="0.25">
      <c r="A93" s="49"/>
      <c r="B93" s="51"/>
      <c r="C93" s="51"/>
      <c r="D93" s="51"/>
      <c r="E93" s="51"/>
      <c r="F93" s="55"/>
      <c r="G93" s="64"/>
      <c r="H93" s="24"/>
      <c r="I93" s="56">
        <f>SUM(I92:I92)</f>
        <v>92517.9</v>
      </c>
    </row>
    <row r="94" spans="1:9" x14ac:dyDescent="0.25">
      <c r="A94" s="57"/>
      <c r="B94" s="58"/>
      <c r="C94" s="58"/>
      <c r="D94" s="58"/>
      <c r="E94" s="58"/>
      <c r="F94" s="59"/>
      <c r="G94" s="33"/>
      <c r="H94" s="33"/>
      <c r="I94" s="60"/>
    </row>
    <row r="95" spans="1:9" x14ac:dyDescent="0.25">
      <c r="A95" s="57"/>
      <c r="B95" s="58"/>
      <c r="C95" s="58"/>
      <c r="D95" s="58"/>
      <c r="E95" s="58"/>
      <c r="F95" s="59"/>
      <c r="G95" s="33"/>
      <c r="H95" s="33"/>
      <c r="I95" s="60"/>
    </row>
    <row r="96" spans="1:9" x14ac:dyDescent="0.25">
      <c r="A96" s="17"/>
      <c r="B96" s="18"/>
      <c r="C96" s="18"/>
      <c r="D96" s="18"/>
      <c r="E96" s="18"/>
      <c r="F96" s="19" t="s">
        <v>108</v>
      </c>
      <c r="G96" s="19"/>
      <c r="H96" s="19"/>
      <c r="I96" s="20"/>
    </row>
    <row r="97" spans="1:9" x14ac:dyDescent="0.25">
      <c r="A97" s="22">
        <v>45020</v>
      </c>
      <c r="B97" s="23" t="s">
        <v>109</v>
      </c>
      <c r="C97" s="23">
        <v>442777</v>
      </c>
      <c r="D97" s="24" t="s">
        <v>110</v>
      </c>
      <c r="E97" s="23">
        <v>30</v>
      </c>
      <c r="F97" s="65"/>
      <c r="G97" s="26" t="s">
        <v>111</v>
      </c>
      <c r="H97" s="26" t="s">
        <v>23</v>
      </c>
      <c r="I97" s="27">
        <v>644689</v>
      </c>
    </row>
    <row r="98" spans="1:9" s="66" customFormat="1" x14ac:dyDescent="0.25">
      <c r="A98" s="22">
        <v>19474</v>
      </c>
      <c r="B98" s="23" t="s">
        <v>112</v>
      </c>
      <c r="C98" s="23">
        <v>444512</v>
      </c>
      <c r="D98" s="24" t="s">
        <v>113</v>
      </c>
      <c r="E98" s="23">
        <v>30</v>
      </c>
      <c r="F98" s="65"/>
      <c r="G98" s="26" t="s">
        <v>111</v>
      </c>
      <c r="H98" s="26" t="s">
        <v>23</v>
      </c>
      <c r="I98" s="27">
        <v>52037</v>
      </c>
    </row>
    <row r="99" spans="1:9" s="66" customFormat="1" x14ac:dyDescent="0.25">
      <c r="A99" s="22">
        <v>45051</v>
      </c>
      <c r="B99" s="23" t="s">
        <v>114</v>
      </c>
      <c r="C99" s="23">
        <v>445487</v>
      </c>
      <c r="D99" s="24" t="s">
        <v>115</v>
      </c>
      <c r="E99" s="23">
        <v>30</v>
      </c>
      <c r="F99" s="67"/>
      <c r="G99" s="26" t="s">
        <v>111</v>
      </c>
      <c r="H99" s="26" t="s">
        <v>23</v>
      </c>
      <c r="I99" s="27">
        <v>776986.4</v>
      </c>
    </row>
    <row r="100" spans="1:9" s="66" customFormat="1" x14ac:dyDescent="0.25">
      <c r="A100" s="22">
        <v>45068</v>
      </c>
      <c r="B100" s="23" t="s">
        <v>116</v>
      </c>
      <c r="C100" s="23">
        <v>447064</v>
      </c>
      <c r="D100" s="24" t="s">
        <v>117</v>
      </c>
      <c r="E100" s="23">
        <v>30</v>
      </c>
      <c r="F100" s="65"/>
      <c r="G100" s="26" t="s">
        <v>111</v>
      </c>
      <c r="H100" s="26" t="s">
        <v>23</v>
      </c>
      <c r="I100" s="27">
        <v>24630</v>
      </c>
    </row>
    <row r="101" spans="1:9" s="66" customFormat="1" x14ac:dyDescent="0.25">
      <c r="A101" s="22">
        <v>45100</v>
      </c>
      <c r="B101" s="23" t="s">
        <v>118</v>
      </c>
      <c r="C101" s="23">
        <v>9000001870</v>
      </c>
      <c r="D101" s="24" t="s">
        <v>119</v>
      </c>
      <c r="E101" s="23">
        <v>30</v>
      </c>
      <c r="F101" s="65"/>
      <c r="G101" s="26" t="s">
        <v>111</v>
      </c>
      <c r="H101" s="26" t="s">
        <v>23</v>
      </c>
      <c r="I101" s="27">
        <v>65500</v>
      </c>
    </row>
    <row r="102" spans="1:9" s="66" customFormat="1" x14ac:dyDescent="0.25">
      <c r="A102" s="22">
        <v>45107</v>
      </c>
      <c r="B102" s="23" t="s">
        <v>118</v>
      </c>
      <c r="C102" s="23">
        <v>9000002250</v>
      </c>
      <c r="D102" s="24" t="s">
        <v>120</v>
      </c>
      <c r="E102" s="23">
        <v>30</v>
      </c>
      <c r="F102" s="65"/>
      <c r="G102" s="26" t="s">
        <v>111</v>
      </c>
      <c r="H102" s="26" t="s">
        <v>23</v>
      </c>
      <c r="I102" s="27">
        <v>4258</v>
      </c>
    </row>
    <row r="103" spans="1:9" x14ac:dyDescent="0.25">
      <c r="A103" s="22">
        <v>45107</v>
      </c>
      <c r="B103" s="23" t="s">
        <v>121</v>
      </c>
      <c r="C103" s="23">
        <v>9000002279</v>
      </c>
      <c r="D103" s="24" t="s">
        <v>122</v>
      </c>
      <c r="E103" s="23">
        <v>30</v>
      </c>
      <c r="F103" s="68"/>
      <c r="G103" s="26" t="s">
        <v>111</v>
      </c>
      <c r="H103" s="26" t="s">
        <v>123</v>
      </c>
      <c r="I103" s="27">
        <v>469676</v>
      </c>
    </row>
    <row r="104" spans="1:9" x14ac:dyDescent="0.25">
      <c r="A104" s="22">
        <v>45125</v>
      </c>
      <c r="B104" s="23"/>
      <c r="C104" s="23">
        <v>9000004352</v>
      </c>
      <c r="D104" s="24" t="s">
        <v>124</v>
      </c>
      <c r="E104" s="23">
        <v>30</v>
      </c>
      <c r="F104" s="68"/>
      <c r="G104" s="26" t="s">
        <v>125</v>
      </c>
      <c r="H104" s="26" t="s">
        <v>126</v>
      </c>
      <c r="I104" s="27">
        <v>17700</v>
      </c>
    </row>
    <row r="105" spans="1:9" x14ac:dyDescent="0.25">
      <c r="A105" s="28"/>
      <c r="B105" s="29"/>
      <c r="C105" s="29"/>
      <c r="D105" s="29"/>
      <c r="E105" s="30"/>
      <c r="F105" s="29"/>
      <c r="G105" s="29"/>
      <c r="H105" s="29"/>
      <c r="I105" s="31">
        <f>SUM(I97:I104)</f>
        <v>2055476.4</v>
      </c>
    </row>
    <row r="106" spans="1:9" x14ac:dyDescent="0.25">
      <c r="A106" s="32"/>
      <c r="B106" s="33"/>
      <c r="C106" s="33" t="s">
        <v>127</v>
      </c>
      <c r="D106" s="33"/>
      <c r="E106" s="34"/>
      <c r="F106" s="33"/>
      <c r="G106" s="33"/>
      <c r="H106" s="33"/>
      <c r="I106" s="35"/>
    </row>
    <row r="107" spans="1:9" x14ac:dyDescent="0.25">
      <c r="A107" s="32"/>
      <c r="B107" s="33"/>
      <c r="C107" s="33"/>
      <c r="D107" s="33"/>
      <c r="E107" s="34"/>
      <c r="F107" s="33"/>
      <c r="G107" s="33"/>
      <c r="H107" s="33"/>
      <c r="I107" s="35"/>
    </row>
    <row r="108" spans="1:9" x14ac:dyDescent="0.25">
      <c r="A108" s="45"/>
      <c r="B108" s="46"/>
      <c r="C108" s="46"/>
      <c r="D108" s="46"/>
      <c r="E108" s="46"/>
      <c r="F108" s="69" t="s">
        <v>128</v>
      </c>
      <c r="G108" s="47"/>
      <c r="H108" s="47"/>
      <c r="I108" s="62"/>
    </row>
    <row r="109" spans="1:9" s="41" customFormat="1" x14ac:dyDescent="0.25">
      <c r="A109" s="22">
        <v>45099</v>
      </c>
      <c r="B109" s="23" t="s">
        <v>129</v>
      </c>
      <c r="C109" s="23">
        <v>40349</v>
      </c>
      <c r="D109" s="24" t="s">
        <v>130</v>
      </c>
      <c r="E109" s="23">
        <v>30</v>
      </c>
      <c r="F109" s="65"/>
      <c r="G109" s="24" t="s">
        <v>131</v>
      </c>
      <c r="H109" s="24" t="s">
        <v>132</v>
      </c>
      <c r="I109" s="54">
        <v>101509.5</v>
      </c>
    </row>
    <row r="110" spans="1:9" x14ac:dyDescent="0.25">
      <c r="A110" s="70"/>
      <c r="B110" s="71"/>
      <c r="C110" s="71"/>
      <c r="D110" s="71"/>
      <c r="E110" s="71"/>
      <c r="F110" s="72"/>
      <c r="G110" s="29"/>
      <c r="H110" s="29"/>
      <c r="I110" s="56">
        <f>SUM(I109:I109)</f>
        <v>101509.5</v>
      </c>
    </row>
    <row r="111" spans="1:9" x14ac:dyDescent="0.25">
      <c r="A111" s="57"/>
      <c r="B111" s="58"/>
      <c r="C111" s="58"/>
      <c r="D111" s="58"/>
      <c r="E111" s="58"/>
      <c r="F111" s="59"/>
      <c r="G111" s="33"/>
      <c r="H111" s="33"/>
      <c r="I111" s="60"/>
    </row>
    <row r="112" spans="1:9" x14ac:dyDescent="0.25">
      <c r="A112" s="57"/>
      <c r="B112" s="58"/>
      <c r="C112" s="58"/>
      <c r="D112" s="58"/>
      <c r="E112" s="58"/>
      <c r="F112" s="59"/>
      <c r="G112" s="33"/>
      <c r="H112" s="33"/>
      <c r="I112" s="60"/>
    </row>
    <row r="113" spans="1:9" x14ac:dyDescent="0.25">
      <c r="A113" s="45"/>
      <c r="B113" s="46"/>
      <c r="C113" s="46"/>
      <c r="D113" s="46"/>
      <c r="E113" s="46"/>
      <c r="F113" s="73" t="s">
        <v>133</v>
      </c>
      <c r="G113" s="47"/>
      <c r="H113" s="47"/>
      <c r="I113" s="62"/>
    </row>
    <row r="114" spans="1:9" x14ac:dyDescent="0.25">
      <c r="A114" s="49">
        <v>45088</v>
      </c>
      <c r="B114" s="51" t="s">
        <v>134</v>
      </c>
      <c r="C114" s="51">
        <v>15593</v>
      </c>
      <c r="D114" s="51" t="s">
        <v>135</v>
      </c>
      <c r="E114" s="23">
        <v>30</v>
      </c>
      <c r="F114" s="65"/>
      <c r="G114" s="24" t="s">
        <v>136</v>
      </c>
      <c r="H114" s="24" t="s">
        <v>137</v>
      </c>
      <c r="I114" s="54">
        <v>110300</v>
      </c>
    </row>
    <row r="115" spans="1:9" x14ac:dyDescent="0.25">
      <c r="A115" s="49">
        <v>45089</v>
      </c>
      <c r="B115" s="51" t="s">
        <v>138</v>
      </c>
      <c r="C115" s="51">
        <v>15594</v>
      </c>
      <c r="D115" s="51" t="s">
        <v>139</v>
      </c>
      <c r="E115" s="23">
        <v>30</v>
      </c>
      <c r="F115" s="65"/>
      <c r="G115" s="24" t="s">
        <v>136</v>
      </c>
      <c r="H115" s="24" t="s">
        <v>137</v>
      </c>
      <c r="I115" s="54">
        <v>77210</v>
      </c>
    </row>
    <row r="116" spans="1:9" x14ac:dyDescent="0.25">
      <c r="A116" s="49">
        <v>45099</v>
      </c>
      <c r="B116" s="51" t="s">
        <v>140</v>
      </c>
      <c r="C116" s="51">
        <v>15802</v>
      </c>
      <c r="D116" s="51" t="s">
        <v>141</v>
      </c>
      <c r="E116" s="23">
        <v>30</v>
      </c>
      <c r="F116" s="65"/>
      <c r="G116" s="24" t="s">
        <v>136</v>
      </c>
      <c r="H116" s="24" t="s">
        <v>137</v>
      </c>
      <c r="I116" s="54">
        <v>110300</v>
      </c>
    </row>
    <row r="117" spans="1:9" x14ac:dyDescent="0.25">
      <c r="A117" s="49">
        <v>45100</v>
      </c>
      <c r="B117" s="51" t="s">
        <v>142</v>
      </c>
      <c r="C117" s="51">
        <v>15803</v>
      </c>
      <c r="D117" s="51" t="s">
        <v>143</v>
      </c>
      <c r="E117" s="23">
        <v>30</v>
      </c>
      <c r="F117" s="65"/>
      <c r="G117" s="24" t="s">
        <v>136</v>
      </c>
      <c r="H117" s="24" t="s">
        <v>137</v>
      </c>
      <c r="I117" s="54">
        <v>110300</v>
      </c>
    </row>
    <row r="118" spans="1:9" x14ac:dyDescent="0.25">
      <c r="A118" s="49">
        <v>45111</v>
      </c>
      <c r="B118" s="51" t="s">
        <v>144</v>
      </c>
      <c r="C118" s="51">
        <v>16108</v>
      </c>
      <c r="D118" s="51" t="s">
        <v>145</v>
      </c>
      <c r="E118" s="23">
        <v>30</v>
      </c>
      <c r="F118" s="65"/>
      <c r="G118" s="24" t="s">
        <v>136</v>
      </c>
      <c r="H118" s="24" t="s">
        <v>137</v>
      </c>
      <c r="I118" s="54">
        <v>110300</v>
      </c>
    </row>
    <row r="119" spans="1:9" x14ac:dyDescent="0.25">
      <c r="A119" s="49">
        <v>45112</v>
      </c>
      <c r="B119" s="51"/>
      <c r="C119" s="51">
        <v>16109</v>
      </c>
      <c r="D119" s="51" t="s">
        <v>146</v>
      </c>
      <c r="E119" s="23">
        <v>30</v>
      </c>
      <c r="F119" s="65"/>
      <c r="G119" s="24" t="s">
        <v>136</v>
      </c>
      <c r="H119" s="24" t="s">
        <v>137</v>
      </c>
      <c r="I119" s="54">
        <v>77210</v>
      </c>
    </row>
    <row r="120" spans="1:9" x14ac:dyDescent="0.25">
      <c r="A120" s="49">
        <v>45124</v>
      </c>
      <c r="B120" s="51"/>
      <c r="C120" s="51">
        <v>16112</v>
      </c>
      <c r="D120" s="51" t="s">
        <v>147</v>
      </c>
      <c r="E120" s="23">
        <v>30</v>
      </c>
      <c r="F120" s="65"/>
      <c r="G120" s="24" t="s">
        <v>136</v>
      </c>
      <c r="H120" s="24" t="s">
        <v>137</v>
      </c>
      <c r="I120" s="54">
        <v>110300</v>
      </c>
    </row>
    <row r="121" spans="1:9" x14ac:dyDescent="0.25">
      <c r="A121" s="49">
        <v>45125</v>
      </c>
      <c r="B121" s="51"/>
      <c r="C121" s="51">
        <v>16113</v>
      </c>
      <c r="D121" s="51" t="s">
        <v>148</v>
      </c>
      <c r="E121" s="23">
        <v>30</v>
      </c>
      <c r="F121" s="65"/>
      <c r="G121" s="24" t="s">
        <v>136</v>
      </c>
      <c r="H121" s="24" t="s">
        <v>137</v>
      </c>
      <c r="I121" s="54">
        <v>110300</v>
      </c>
    </row>
    <row r="122" spans="1:9" x14ac:dyDescent="0.25">
      <c r="A122" s="49">
        <v>45126</v>
      </c>
      <c r="B122" s="51"/>
      <c r="C122" s="51">
        <v>16114</v>
      </c>
      <c r="D122" s="51" t="s">
        <v>149</v>
      </c>
      <c r="E122" s="23">
        <v>30</v>
      </c>
      <c r="F122" s="65"/>
      <c r="G122" s="24" t="s">
        <v>136</v>
      </c>
      <c r="H122" s="24" t="s">
        <v>137</v>
      </c>
      <c r="I122" s="54">
        <v>110300</v>
      </c>
    </row>
    <row r="123" spans="1:9" x14ac:dyDescent="0.25">
      <c r="A123" s="49">
        <v>45127</v>
      </c>
      <c r="B123" s="51"/>
      <c r="C123" s="51">
        <v>16115</v>
      </c>
      <c r="D123" s="51" t="s">
        <v>150</v>
      </c>
      <c r="E123" s="23">
        <v>30</v>
      </c>
      <c r="F123" s="65"/>
      <c r="G123" s="24" t="s">
        <v>136</v>
      </c>
      <c r="H123" s="24" t="s">
        <v>137</v>
      </c>
      <c r="I123" s="54">
        <v>110300</v>
      </c>
    </row>
    <row r="124" spans="1:9" x14ac:dyDescent="0.25">
      <c r="A124" s="70"/>
      <c r="B124" s="71"/>
      <c r="C124" s="71"/>
      <c r="D124" s="71"/>
      <c r="E124" s="71"/>
      <c r="F124" s="72"/>
      <c r="G124" s="29"/>
      <c r="H124" s="29"/>
      <c r="I124" s="56">
        <f>SUM(I114:I123)</f>
        <v>1036820</v>
      </c>
    </row>
    <row r="125" spans="1:9" x14ac:dyDescent="0.25">
      <c r="A125" s="57"/>
      <c r="B125" s="58"/>
      <c r="C125" s="58"/>
      <c r="D125" s="58"/>
      <c r="E125" s="58"/>
      <c r="F125" s="59"/>
      <c r="G125" s="33"/>
      <c r="H125" s="33"/>
      <c r="I125" s="60"/>
    </row>
    <row r="126" spans="1:9" x14ac:dyDescent="0.25">
      <c r="A126" s="57"/>
      <c r="B126" s="58"/>
      <c r="C126" s="58"/>
      <c r="D126" s="58"/>
      <c r="E126" s="58"/>
      <c r="F126" s="59"/>
      <c r="G126" s="33"/>
      <c r="H126" s="33"/>
      <c r="I126" s="60"/>
    </row>
    <row r="127" spans="1:9" x14ac:dyDescent="0.25">
      <c r="A127" s="45"/>
      <c r="B127" s="46"/>
      <c r="C127" s="46"/>
      <c r="D127" s="46"/>
      <c r="E127" s="46"/>
      <c r="F127" s="74" t="s">
        <v>151</v>
      </c>
      <c r="G127" s="47"/>
      <c r="H127" s="47"/>
      <c r="I127" s="75"/>
    </row>
    <row r="128" spans="1:9" x14ac:dyDescent="0.25">
      <c r="A128" s="49">
        <v>45100</v>
      </c>
      <c r="B128" s="51" t="s">
        <v>152</v>
      </c>
      <c r="C128" s="51">
        <v>8</v>
      </c>
      <c r="D128" s="51" t="s">
        <v>153</v>
      </c>
      <c r="E128" s="51">
        <v>30</v>
      </c>
      <c r="F128" s="52"/>
      <c r="G128" s="24" t="s">
        <v>106</v>
      </c>
      <c r="H128" s="24" t="s">
        <v>107</v>
      </c>
      <c r="I128" s="76">
        <v>13959.4</v>
      </c>
    </row>
    <row r="129" spans="1:9" x14ac:dyDescent="0.25">
      <c r="A129" s="70"/>
      <c r="B129" s="71"/>
      <c r="C129" s="71"/>
      <c r="D129" s="71"/>
      <c r="E129" s="71"/>
      <c r="F129" s="77"/>
      <c r="G129" s="29"/>
      <c r="H129" s="29"/>
      <c r="I129" s="78">
        <f>SUM(I128:I128)</f>
        <v>13959.4</v>
      </c>
    </row>
    <row r="130" spans="1:9" x14ac:dyDescent="0.25">
      <c r="A130" s="57"/>
      <c r="B130" s="58"/>
      <c r="C130" s="58"/>
      <c r="D130" s="58"/>
      <c r="E130" s="58"/>
      <c r="F130" s="59"/>
      <c r="G130" s="33"/>
      <c r="H130" s="33"/>
      <c r="I130" s="60"/>
    </row>
    <row r="131" spans="1:9" x14ac:dyDescent="0.25">
      <c r="A131" s="57"/>
      <c r="B131" s="58"/>
      <c r="C131" s="58"/>
      <c r="D131" s="58"/>
      <c r="E131" s="58"/>
      <c r="F131" s="59"/>
      <c r="G131" s="33"/>
      <c r="H131" s="33"/>
      <c r="I131" s="60"/>
    </row>
    <row r="132" spans="1:9" x14ac:dyDescent="0.25">
      <c r="A132" s="45"/>
      <c r="B132" s="46"/>
      <c r="C132" s="46"/>
      <c r="D132" s="46"/>
      <c r="E132" s="46"/>
      <c r="F132" s="73" t="s">
        <v>154</v>
      </c>
      <c r="G132" s="47"/>
      <c r="H132" s="47"/>
      <c r="I132" s="62"/>
    </row>
    <row r="133" spans="1:9" x14ac:dyDescent="0.25">
      <c r="A133" s="79">
        <v>45027</v>
      </c>
      <c r="B133" s="80" t="s">
        <v>155</v>
      </c>
      <c r="C133" s="80">
        <v>278</v>
      </c>
      <c r="D133" s="80" t="s">
        <v>156</v>
      </c>
      <c r="E133" s="80">
        <v>30</v>
      </c>
      <c r="F133" s="81"/>
      <c r="G133" s="82" t="s">
        <v>157</v>
      </c>
      <c r="H133" s="24" t="s">
        <v>158</v>
      </c>
      <c r="I133" s="83">
        <v>5900</v>
      </c>
    </row>
    <row r="134" spans="1:9" x14ac:dyDescent="0.25">
      <c r="A134" s="84"/>
      <c r="B134" s="85"/>
      <c r="C134" s="85"/>
      <c r="D134" s="85"/>
      <c r="E134" s="85"/>
      <c r="F134" s="63"/>
      <c r="G134" s="86"/>
      <c r="H134" s="29"/>
      <c r="I134" s="56">
        <f>SUM(I133:I133)</f>
        <v>5900</v>
      </c>
    </row>
    <row r="135" spans="1:9" x14ac:dyDescent="0.25">
      <c r="A135" s="57"/>
      <c r="B135" s="58"/>
      <c r="C135" s="58"/>
      <c r="D135" s="58"/>
      <c r="E135" s="58"/>
      <c r="F135" s="59"/>
      <c r="G135" s="33"/>
      <c r="H135" s="33"/>
      <c r="I135" s="60"/>
    </row>
    <row r="136" spans="1:9" x14ac:dyDescent="0.25">
      <c r="A136" s="57"/>
      <c r="B136" s="58"/>
      <c r="C136" s="58"/>
      <c r="D136" s="58"/>
      <c r="E136" s="58"/>
      <c r="F136" s="59"/>
      <c r="G136" s="33"/>
      <c r="H136" s="33"/>
      <c r="I136" s="60"/>
    </row>
    <row r="137" spans="1:9" x14ac:dyDescent="0.25">
      <c r="A137" s="45"/>
      <c r="B137" s="46"/>
      <c r="C137" s="46"/>
      <c r="D137" s="46"/>
      <c r="E137" s="46"/>
      <c r="F137" s="73" t="s">
        <v>159</v>
      </c>
      <c r="G137" s="47"/>
      <c r="H137" s="47"/>
      <c r="I137" s="62"/>
    </row>
    <row r="138" spans="1:9" x14ac:dyDescent="0.25">
      <c r="A138" s="79">
        <v>45071</v>
      </c>
      <c r="B138" s="80" t="s">
        <v>160</v>
      </c>
      <c r="C138" s="80">
        <v>4214</v>
      </c>
      <c r="D138" s="80" t="s">
        <v>161</v>
      </c>
      <c r="E138" s="80">
        <v>60</v>
      </c>
      <c r="F138" s="81"/>
      <c r="G138" s="82" t="s">
        <v>162</v>
      </c>
      <c r="H138" s="24" t="s">
        <v>163</v>
      </c>
      <c r="I138" s="83">
        <v>363875</v>
      </c>
    </row>
    <row r="139" spans="1:9" x14ac:dyDescent="0.25">
      <c r="A139" s="84"/>
      <c r="B139" s="85"/>
      <c r="C139" s="85"/>
      <c r="D139" s="85"/>
      <c r="E139" s="85"/>
      <c r="F139" s="63"/>
      <c r="G139" s="86"/>
      <c r="H139" s="29"/>
      <c r="I139" s="56">
        <f>SUM(I138:I138)</f>
        <v>363875</v>
      </c>
    </row>
    <row r="140" spans="1:9" x14ac:dyDescent="0.25">
      <c r="A140" s="57"/>
      <c r="B140" s="58"/>
      <c r="C140" s="58"/>
      <c r="D140" s="58"/>
      <c r="E140" s="58"/>
      <c r="F140" s="59"/>
      <c r="G140" s="33"/>
      <c r="H140" s="33"/>
      <c r="I140" s="60"/>
    </row>
    <row r="141" spans="1:9" x14ac:dyDescent="0.25">
      <c r="A141" s="57"/>
      <c r="B141" s="58"/>
      <c r="C141" s="58"/>
      <c r="D141" s="58"/>
      <c r="E141" s="58"/>
      <c r="F141" s="59"/>
      <c r="G141" s="33"/>
      <c r="H141" s="33"/>
      <c r="I141" s="60"/>
    </row>
    <row r="142" spans="1:9" x14ac:dyDescent="0.25">
      <c r="A142" s="45"/>
      <c r="B142" s="46"/>
      <c r="C142" s="46"/>
      <c r="D142" s="46"/>
      <c r="E142" s="46"/>
      <c r="F142" s="74" t="s">
        <v>164</v>
      </c>
      <c r="G142" s="47"/>
      <c r="H142" s="47"/>
      <c r="I142" s="62"/>
    </row>
    <row r="143" spans="1:9" x14ac:dyDescent="0.25">
      <c r="A143" s="79">
        <v>45135</v>
      </c>
      <c r="B143" s="80" t="s">
        <v>165</v>
      </c>
      <c r="C143" s="80">
        <v>29915</v>
      </c>
      <c r="D143" s="80" t="s">
        <v>166</v>
      </c>
      <c r="E143" s="80">
        <v>30</v>
      </c>
      <c r="F143" s="87"/>
      <c r="G143" s="82" t="s">
        <v>162</v>
      </c>
      <c r="H143" s="24" t="s">
        <v>163</v>
      </c>
      <c r="I143" s="83">
        <v>80000</v>
      </c>
    </row>
    <row r="144" spans="1:9" x14ac:dyDescent="0.25">
      <c r="A144" s="84"/>
      <c r="B144" s="85"/>
      <c r="C144" s="85"/>
      <c r="D144" s="85"/>
      <c r="E144" s="85"/>
      <c r="F144" s="63"/>
      <c r="G144" s="86"/>
      <c r="H144" s="29"/>
      <c r="I144" s="56">
        <f>SUM(I143:I143)</f>
        <v>80000</v>
      </c>
    </row>
    <row r="145" spans="1:9" x14ac:dyDescent="0.25">
      <c r="A145" s="57"/>
      <c r="B145" s="58"/>
      <c r="C145" s="58"/>
      <c r="D145" s="58"/>
      <c r="E145" s="58"/>
      <c r="F145" s="59"/>
      <c r="G145" s="33"/>
      <c r="H145" s="33"/>
      <c r="I145" s="60"/>
    </row>
    <row r="146" spans="1:9" x14ac:dyDescent="0.25">
      <c r="A146" s="57"/>
      <c r="B146" s="58"/>
      <c r="C146" s="58"/>
      <c r="D146" s="58"/>
      <c r="E146" s="58"/>
      <c r="F146" s="59"/>
      <c r="G146" s="33"/>
      <c r="H146" s="33"/>
      <c r="I146" s="60"/>
    </row>
    <row r="147" spans="1:9" x14ac:dyDescent="0.25">
      <c r="A147" s="88"/>
      <c r="B147" s="89"/>
      <c r="C147" s="89"/>
      <c r="D147" s="89"/>
      <c r="E147" s="89"/>
      <c r="F147" s="69" t="s">
        <v>167</v>
      </c>
      <c r="G147" s="90"/>
      <c r="H147" s="90"/>
      <c r="I147" s="91"/>
    </row>
    <row r="148" spans="1:9" x14ac:dyDescent="0.25">
      <c r="A148" s="49">
        <v>45071</v>
      </c>
      <c r="B148" s="92" t="s">
        <v>168</v>
      </c>
      <c r="C148" s="51">
        <v>49670</v>
      </c>
      <c r="D148" s="51" t="s">
        <v>169</v>
      </c>
      <c r="E148" s="51">
        <v>30</v>
      </c>
      <c r="F148" s="65"/>
      <c r="G148" s="24" t="s">
        <v>111</v>
      </c>
      <c r="H148" s="24" t="s">
        <v>23</v>
      </c>
      <c r="I148" s="76">
        <v>127700</v>
      </c>
    </row>
    <row r="149" spans="1:9" x14ac:dyDescent="0.25">
      <c r="A149" s="49">
        <v>45092</v>
      </c>
      <c r="B149" s="92" t="s">
        <v>170</v>
      </c>
      <c r="C149" s="51">
        <v>49845</v>
      </c>
      <c r="D149" s="51" t="s">
        <v>171</v>
      </c>
      <c r="E149" s="51">
        <v>30</v>
      </c>
      <c r="F149" s="65"/>
      <c r="G149" s="24" t="s">
        <v>131</v>
      </c>
      <c r="H149" s="24" t="s">
        <v>132</v>
      </c>
      <c r="I149" s="76">
        <v>17275.2</v>
      </c>
    </row>
    <row r="150" spans="1:9" x14ac:dyDescent="0.25">
      <c r="A150" s="49"/>
      <c r="B150" s="51"/>
      <c r="C150" s="51"/>
      <c r="D150" s="51"/>
      <c r="E150" s="51"/>
      <c r="F150" s="55"/>
      <c r="G150" s="24"/>
      <c r="H150" s="24"/>
      <c r="I150" s="78">
        <f>SUM(I148:I149)</f>
        <v>144975.20000000001</v>
      </c>
    </row>
    <row r="151" spans="1:9" x14ac:dyDescent="0.25">
      <c r="A151" s="57"/>
      <c r="B151" s="58"/>
      <c r="C151" s="58"/>
      <c r="D151" s="58"/>
      <c r="E151" s="58"/>
      <c r="F151" s="59"/>
      <c r="G151" s="33"/>
      <c r="H151" s="33"/>
      <c r="I151" s="60"/>
    </row>
    <row r="152" spans="1:9" x14ac:dyDescent="0.25">
      <c r="A152" s="57"/>
      <c r="B152" s="58"/>
      <c r="C152" s="58"/>
      <c r="D152" s="58"/>
      <c r="E152" s="58"/>
      <c r="F152" s="59"/>
      <c r="G152" s="33"/>
      <c r="H152" s="33"/>
      <c r="I152" s="60"/>
    </row>
    <row r="153" spans="1:9" x14ac:dyDescent="0.25">
      <c r="A153" s="88"/>
      <c r="B153" s="89"/>
      <c r="C153" s="89"/>
      <c r="D153" s="89"/>
      <c r="E153" s="89"/>
      <c r="F153" s="69" t="s">
        <v>172</v>
      </c>
      <c r="G153" s="90"/>
      <c r="H153" s="90"/>
      <c r="I153" s="91"/>
    </row>
    <row r="154" spans="1:9" s="41" customFormat="1" x14ac:dyDescent="0.25">
      <c r="A154" s="49">
        <v>45124</v>
      </c>
      <c r="B154" s="92" t="s">
        <v>173</v>
      </c>
      <c r="C154" s="51" t="s">
        <v>174</v>
      </c>
      <c r="D154" s="51" t="s">
        <v>175</v>
      </c>
      <c r="E154" s="51">
        <v>30</v>
      </c>
      <c r="F154" s="65"/>
      <c r="G154" s="24" t="s">
        <v>131</v>
      </c>
      <c r="H154" s="24" t="s">
        <v>132</v>
      </c>
      <c r="I154" s="76">
        <v>31100</v>
      </c>
    </row>
    <row r="155" spans="1:9" x14ac:dyDescent="0.25">
      <c r="A155" s="49"/>
      <c r="B155" s="51"/>
      <c r="C155" s="51"/>
      <c r="D155" s="51"/>
      <c r="E155" s="51"/>
      <c r="F155" s="55"/>
      <c r="G155" s="24"/>
      <c r="H155" s="24"/>
      <c r="I155" s="78">
        <f>SUM(I154:I154)</f>
        <v>31100</v>
      </c>
    </row>
    <row r="156" spans="1:9" x14ac:dyDescent="0.25">
      <c r="A156" s="57"/>
      <c r="B156" s="58"/>
      <c r="C156" s="58"/>
      <c r="D156" s="58"/>
      <c r="E156" s="58"/>
      <c r="F156" s="59"/>
      <c r="G156" s="33"/>
      <c r="H156" s="33"/>
      <c r="I156" s="60"/>
    </row>
    <row r="157" spans="1:9" x14ac:dyDescent="0.25">
      <c r="A157" s="57"/>
      <c r="B157" s="58"/>
      <c r="C157" s="58"/>
      <c r="D157" s="58"/>
      <c r="E157" s="58"/>
      <c r="F157" s="59"/>
      <c r="G157" s="33"/>
      <c r="H157" s="33"/>
      <c r="I157" s="60"/>
    </row>
    <row r="158" spans="1:9" x14ac:dyDescent="0.25">
      <c r="A158" s="45"/>
      <c r="B158" s="46"/>
      <c r="C158" s="46"/>
      <c r="D158" s="46"/>
      <c r="E158" s="46"/>
      <c r="F158" s="93" t="s">
        <v>176</v>
      </c>
      <c r="G158" s="47"/>
      <c r="H158" s="47"/>
      <c r="I158" s="62"/>
    </row>
    <row r="159" spans="1:9" x14ac:dyDescent="0.25">
      <c r="A159" s="49">
        <v>45117</v>
      </c>
      <c r="B159" s="51" t="s">
        <v>177</v>
      </c>
      <c r="C159" s="51">
        <v>2468</v>
      </c>
      <c r="D159" s="51" t="s">
        <v>178</v>
      </c>
      <c r="E159" s="51">
        <v>30</v>
      </c>
      <c r="F159" s="77"/>
      <c r="G159" s="55" t="s">
        <v>106</v>
      </c>
      <c r="H159" s="24" t="s">
        <v>107</v>
      </c>
      <c r="I159" s="54">
        <v>156940</v>
      </c>
    </row>
    <row r="160" spans="1:9" x14ac:dyDescent="0.25">
      <c r="A160" s="49">
        <v>45131</v>
      </c>
      <c r="B160" s="51" t="s">
        <v>179</v>
      </c>
      <c r="C160" s="51">
        <v>2478</v>
      </c>
      <c r="D160" s="51" t="s">
        <v>180</v>
      </c>
      <c r="E160" s="51">
        <v>30</v>
      </c>
      <c r="F160" s="77"/>
      <c r="G160" s="55" t="s">
        <v>131</v>
      </c>
      <c r="H160" s="24" t="s">
        <v>132</v>
      </c>
      <c r="I160" s="54">
        <v>144054.39999999999</v>
      </c>
    </row>
    <row r="161" spans="1:9" x14ac:dyDescent="0.25">
      <c r="A161" s="49"/>
      <c r="B161" s="51"/>
      <c r="C161" s="51"/>
      <c r="D161" s="51"/>
      <c r="E161" s="51"/>
      <c r="F161" s="55"/>
      <c r="G161" s="64"/>
      <c r="H161" s="24"/>
      <c r="I161" s="56">
        <f>SUM(I159:J160)</f>
        <v>300994.40000000002</v>
      </c>
    </row>
    <row r="162" spans="1:9" x14ac:dyDescent="0.25">
      <c r="A162" s="57"/>
      <c r="B162" s="58"/>
      <c r="C162" s="58"/>
      <c r="D162" s="58"/>
      <c r="E162" s="58"/>
      <c r="F162" s="59"/>
      <c r="G162" s="33"/>
      <c r="H162" s="33"/>
      <c r="I162" s="60"/>
    </row>
    <row r="163" spans="1:9" x14ac:dyDescent="0.25">
      <c r="A163" s="57"/>
      <c r="B163" s="58"/>
      <c r="C163" s="58"/>
      <c r="D163" s="58"/>
      <c r="E163" s="58"/>
      <c r="F163" s="59"/>
      <c r="G163" s="33"/>
      <c r="H163" s="33"/>
      <c r="I163" s="60"/>
    </row>
    <row r="164" spans="1:9" x14ac:dyDescent="0.25">
      <c r="A164" s="45"/>
      <c r="B164" s="46"/>
      <c r="C164" s="46"/>
      <c r="D164" s="46"/>
      <c r="E164" s="46"/>
      <c r="F164" s="73" t="s">
        <v>181</v>
      </c>
      <c r="G164" s="47"/>
      <c r="H164" s="47"/>
      <c r="I164" s="62"/>
    </row>
    <row r="165" spans="1:9" x14ac:dyDescent="0.25">
      <c r="A165" s="79">
        <v>45078</v>
      </c>
      <c r="B165" s="80" t="s">
        <v>182</v>
      </c>
      <c r="C165" s="80">
        <v>204988</v>
      </c>
      <c r="D165" s="80" t="s">
        <v>183</v>
      </c>
      <c r="E165" s="80">
        <v>90</v>
      </c>
      <c r="F165" s="81"/>
      <c r="G165" s="24" t="s">
        <v>184</v>
      </c>
      <c r="H165" s="24" t="s">
        <v>185</v>
      </c>
      <c r="I165" s="83">
        <v>52510</v>
      </c>
    </row>
    <row r="166" spans="1:9" x14ac:dyDescent="0.25">
      <c r="A166" s="79">
        <v>45124</v>
      </c>
      <c r="B166" s="80" t="s">
        <v>186</v>
      </c>
      <c r="C166" s="80">
        <v>205090</v>
      </c>
      <c r="D166" s="80" t="s">
        <v>187</v>
      </c>
      <c r="E166" s="80">
        <v>90</v>
      </c>
      <c r="F166" s="81"/>
      <c r="G166" s="82" t="s">
        <v>131</v>
      </c>
      <c r="H166" s="24" t="s">
        <v>132</v>
      </c>
      <c r="I166" s="83">
        <v>23305</v>
      </c>
    </row>
    <row r="167" spans="1:9" x14ac:dyDescent="0.25">
      <c r="A167" s="84"/>
      <c r="B167" s="85"/>
      <c r="C167" s="85"/>
      <c r="D167" s="85"/>
      <c r="E167" s="85"/>
      <c r="F167" s="63"/>
      <c r="G167" s="86"/>
      <c r="H167" s="29"/>
      <c r="I167" s="56">
        <f>SUM(I165:I166)</f>
        <v>75815</v>
      </c>
    </row>
    <row r="168" spans="1:9" x14ac:dyDescent="0.25">
      <c r="A168" s="57"/>
      <c r="B168" s="58"/>
      <c r="C168" s="58"/>
      <c r="D168" s="58"/>
      <c r="E168" s="58"/>
      <c r="F168" s="59"/>
      <c r="G168" s="33"/>
      <c r="H168" s="33"/>
      <c r="I168" s="60"/>
    </row>
    <row r="169" spans="1:9" x14ac:dyDescent="0.25">
      <c r="A169" s="57"/>
      <c r="B169" s="58"/>
      <c r="C169" s="58"/>
      <c r="D169" s="58"/>
      <c r="E169" s="58"/>
      <c r="F169" s="59"/>
      <c r="G169" s="33"/>
      <c r="H169" s="33"/>
      <c r="I169" s="60"/>
    </row>
    <row r="170" spans="1:9" x14ac:dyDescent="0.25">
      <c r="A170" s="88"/>
      <c r="B170" s="89"/>
      <c r="C170" s="89"/>
      <c r="D170" s="89"/>
      <c r="E170" s="89"/>
      <c r="F170" s="93" t="s">
        <v>188</v>
      </c>
      <c r="G170" s="90"/>
      <c r="H170" s="90"/>
      <c r="I170" s="91"/>
    </row>
    <row r="171" spans="1:9" x14ac:dyDescent="0.25">
      <c r="A171" s="49">
        <v>45103</v>
      </c>
      <c r="B171" s="92" t="s">
        <v>189</v>
      </c>
      <c r="C171" s="51">
        <v>6201089</v>
      </c>
      <c r="D171" s="51" t="s">
        <v>190</v>
      </c>
      <c r="E171" s="51">
        <v>30</v>
      </c>
      <c r="F171" s="65"/>
      <c r="G171" s="24" t="s">
        <v>191</v>
      </c>
      <c r="H171" s="24" t="s">
        <v>192</v>
      </c>
      <c r="I171" s="76">
        <v>109150</v>
      </c>
    </row>
    <row r="172" spans="1:9" x14ac:dyDescent="0.25">
      <c r="A172" s="49"/>
      <c r="B172" s="51"/>
      <c r="C172" s="51"/>
      <c r="D172" s="51"/>
      <c r="E172" s="51"/>
      <c r="F172" s="55"/>
      <c r="G172" s="24"/>
      <c r="H172" s="24"/>
      <c r="I172" s="78">
        <f>SUM(I171:I171)</f>
        <v>109150</v>
      </c>
    </row>
    <row r="173" spans="1:9" x14ac:dyDescent="0.25">
      <c r="A173" s="57"/>
      <c r="B173" s="58"/>
      <c r="C173" s="58"/>
      <c r="D173" s="58"/>
      <c r="E173" s="58"/>
      <c r="F173" s="59"/>
      <c r="G173" s="33"/>
      <c r="H173" s="33"/>
      <c r="I173" s="60"/>
    </row>
    <row r="174" spans="1:9" x14ac:dyDescent="0.25">
      <c r="A174" s="57"/>
      <c r="B174" s="58"/>
      <c r="C174" s="58"/>
      <c r="D174" s="58"/>
      <c r="E174" s="58"/>
      <c r="F174" s="59"/>
      <c r="G174" s="33"/>
      <c r="H174" s="33"/>
      <c r="I174" s="60"/>
    </row>
    <row r="175" spans="1:9" x14ac:dyDescent="0.25">
      <c r="A175" s="88"/>
      <c r="B175" s="89"/>
      <c r="C175" s="89"/>
      <c r="D175" s="89"/>
      <c r="E175" s="89"/>
      <c r="F175" s="93" t="s">
        <v>193</v>
      </c>
      <c r="G175" s="90"/>
      <c r="H175" s="90" t="s">
        <v>194</v>
      </c>
      <c r="I175" s="91"/>
    </row>
    <row r="176" spans="1:9" x14ac:dyDescent="0.25">
      <c r="A176" s="49">
        <v>45113</v>
      </c>
      <c r="B176" s="92" t="s">
        <v>195</v>
      </c>
      <c r="C176" s="51">
        <v>540</v>
      </c>
      <c r="D176" s="51" t="s">
        <v>196</v>
      </c>
      <c r="E176" s="51">
        <v>30</v>
      </c>
      <c r="F176" s="65"/>
      <c r="G176" s="24" t="s">
        <v>197</v>
      </c>
      <c r="H176" s="24" t="s">
        <v>132</v>
      </c>
      <c r="I176" s="76">
        <v>50352.959999999999</v>
      </c>
    </row>
    <row r="177" spans="1:9" x14ac:dyDescent="0.25">
      <c r="A177" s="49"/>
      <c r="B177" s="51"/>
      <c r="C177" s="51"/>
      <c r="D177" s="51"/>
      <c r="E177" s="51"/>
      <c r="F177" s="55"/>
      <c r="G177" s="24"/>
      <c r="H177" s="24"/>
      <c r="I177" s="78">
        <f>SUM(I176:J176)</f>
        <v>50352.959999999999</v>
      </c>
    </row>
    <row r="178" spans="1:9" x14ac:dyDescent="0.25">
      <c r="A178" s="57"/>
      <c r="B178" s="58"/>
      <c r="C178" s="58"/>
      <c r="D178" s="58"/>
      <c r="E178" s="58"/>
      <c r="F178" s="59"/>
      <c r="G178" s="33"/>
      <c r="H178" s="33"/>
      <c r="I178" s="60"/>
    </row>
    <row r="179" spans="1:9" x14ac:dyDescent="0.25">
      <c r="A179" s="57"/>
      <c r="B179" s="58"/>
      <c r="C179" s="58"/>
      <c r="D179" s="58"/>
      <c r="E179" s="58"/>
      <c r="F179" s="59"/>
      <c r="G179" s="33"/>
      <c r="H179" s="33"/>
      <c r="I179" s="60"/>
    </row>
    <row r="180" spans="1:9" x14ac:dyDescent="0.25">
      <c r="A180" s="88"/>
      <c r="B180" s="89"/>
      <c r="C180" s="89"/>
      <c r="D180" s="89"/>
      <c r="E180" s="89"/>
      <c r="F180" s="93" t="s">
        <v>198</v>
      </c>
      <c r="G180" s="90"/>
      <c r="H180" s="90"/>
      <c r="I180" s="91"/>
    </row>
    <row r="181" spans="1:9" x14ac:dyDescent="0.25">
      <c r="A181" s="49">
        <v>45071</v>
      </c>
      <c r="B181" s="92" t="s">
        <v>199</v>
      </c>
      <c r="C181" s="51">
        <v>2145</v>
      </c>
      <c r="D181" s="51" t="s">
        <v>200</v>
      </c>
      <c r="E181" s="51">
        <v>30</v>
      </c>
      <c r="F181" s="65"/>
      <c r="G181" s="24" t="s">
        <v>131</v>
      </c>
      <c r="H181" s="24" t="s">
        <v>132</v>
      </c>
      <c r="I181" s="76">
        <v>39629.120000000003</v>
      </c>
    </row>
    <row r="182" spans="1:9" x14ac:dyDescent="0.25">
      <c r="A182" s="49">
        <v>45096</v>
      </c>
      <c r="B182" s="92" t="s">
        <v>201</v>
      </c>
      <c r="C182" s="51">
        <v>2388</v>
      </c>
      <c r="D182" s="51" t="s">
        <v>202</v>
      </c>
      <c r="E182" s="51">
        <v>30</v>
      </c>
      <c r="F182" s="52"/>
      <c r="G182" s="24" t="s">
        <v>131</v>
      </c>
      <c r="H182" s="24" t="s">
        <v>132</v>
      </c>
      <c r="I182" s="76">
        <v>3540</v>
      </c>
    </row>
    <row r="183" spans="1:9" x14ac:dyDescent="0.25">
      <c r="A183" s="49">
        <v>45098</v>
      </c>
      <c r="B183" s="92" t="s">
        <v>203</v>
      </c>
      <c r="C183" s="51">
        <v>2436</v>
      </c>
      <c r="D183" s="51" t="s">
        <v>204</v>
      </c>
      <c r="E183" s="51">
        <v>30</v>
      </c>
      <c r="F183" s="52"/>
      <c r="G183" s="24" t="s">
        <v>131</v>
      </c>
      <c r="H183" s="24" t="s">
        <v>132</v>
      </c>
      <c r="I183" s="76">
        <v>29500</v>
      </c>
    </row>
    <row r="184" spans="1:9" x14ac:dyDescent="0.25">
      <c r="A184" s="49">
        <v>45125</v>
      </c>
      <c r="B184" s="92" t="s">
        <v>205</v>
      </c>
      <c r="C184" s="51">
        <v>2881</v>
      </c>
      <c r="D184" s="51" t="s">
        <v>206</v>
      </c>
      <c r="E184" s="51">
        <v>30</v>
      </c>
      <c r="F184" s="52"/>
      <c r="G184" s="55" t="s">
        <v>162</v>
      </c>
      <c r="H184" s="24" t="s">
        <v>163</v>
      </c>
      <c r="I184" s="76">
        <v>21000</v>
      </c>
    </row>
    <row r="185" spans="1:9" x14ac:dyDescent="0.25">
      <c r="A185" s="49"/>
      <c r="B185" s="51"/>
      <c r="C185" s="51"/>
      <c r="D185" s="51"/>
      <c r="E185" s="51"/>
      <c r="F185" s="55"/>
      <c r="G185" s="24"/>
      <c r="H185" s="24"/>
      <c r="I185" s="78">
        <f>SUM(I181:I184)</f>
        <v>93669.119999999995</v>
      </c>
    </row>
    <row r="186" spans="1:9" x14ac:dyDescent="0.25">
      <c r="A186" s="57"/>
      <c r="B186" s="58"/>
      <c r="C186" s="58"/>
      <c r="D186" s="58"/>
      <c r="E186" s="58"/>
      <c r="F186" s="59"/>
      <c r="G186" s="33"/>
      <c r="H186" s="33"/>
      <c r="I186" s="60"/>
    </row>
    <row r="187" spans="1:9" x14ac:dyDescent="0.25">
      <c r="A187" s="57"/>
      <c r="B187" s="58"/>
      <c r="C187" s="58"/>
      <c r="D187" s="58"/>
      <c r="E187" s="58"/>
      <c r="F187" s="59"/>
      <c r="G187" s="33"/>
      <c r="H187" s="33"/>
      <c r="I187" s="60"/>
    </row>
    <row r="188" spans="1:9" x14ac:dyDescent="0.25">
      <c r="A188" s="94"/>
      <c r="B188" s="95"/>
      <c r="C188" s="95"/>
      <c r="D188" s="95"/>
      <c r="E188" s="95"/>
      <c r="F188" s="96" t="s">
        <v>207</v>
      </c>
      <c r="G188" s="97" t="s">
        <v>208</v>
      </c>
      <c r="H188" s="97"/>
      <c r="I188" s="98">
        <f>I16+I66+I71+I77+I83+I88+I93+I105+I110+I124+I134+I139+I144+I150+I155+I161+I167+I172+I177+I185+I129</f>
        <v>6241800.370000001</v>
      </c>
    </row>
    <row r="189" spans="1:9" x14ac:dyDescent="0.25">
      <c r="A189" s="57"/>
      <c r="B189" s="58"/>
      <c r="C189" s="58"/>
      <c r="D189" s="58"/>
      <c r="E189" s="58"/>
      <c r="F189" s="59"/>
      <c r="G189" s="33"/>
      <c r="H189" s="33"/>
      <c r="I189" s="60"/>
    </row>
    <row r="190" spans="1:9" x14ac:dyDescent="0.25">
      <c r="A190" s="57"/>
      <c r="B190" s="58"/>
      <c r="C190" s="58"/>
      <c r="D190" s="58"/>
      <c r="E190" s="58"/>
      <c r="F190" s="59"/>
      <c r="G190" s="33"/>
      <c r="H190" s="33"/>
      <c r="I190" s="60"/>
    </row>
    <row r="191" spans="1:9" x14ac:dyDescent="0.25">
      <c r="A191" s="57"/>
      <c r="B191" s="58"/>
      <c r="C191" s="58"/>
      <c r="D191" s="58"/>
      <c r="E191" s="58"/>
      <c r="F191" s="59"/>
      <c r="G191" s="33"/>
      <c r="H191" s="33"/>
      <c r="I191" s="60"/>
    </row>
    <row r="192" spans="1:9" x14ac:dyDescent="0.25">
      <c r="A192" s="45"/>
      <c r="B192" s="46"/>
      <c r="C192" s="46"/>
      <c r="D192" s="46"/>
      <c r="E192" s="46"/>
      <c r="F192" s="73" t="s">
        <v>209</v>
      </c>
      <c r="G192" s="47"/>
      <c r="H192" s="47"/>
      <c r="I192" s="62"/>
    </row>
    <row r="193" spans="1:9" x14ac:dyDescent="0.25">
      <c r="A193" s="49">
        <v>45121</v>
      </c>
      <c r="B193" s="51" t="s">
        <v>210</v>
      </c>
      <c r="C193" s="51">
        <v>9400081512</v>
      </c>
      <c r="D193" s="51" t="s">
        <v>211</v>
      </c>
      <c r="E193" s="51">
        <v>30</v>
      </c>
      <c r="F193" s="55"/>
      <c r="G193" s="55" t="s">
        <v>162</v>
      </c>
      <c r="H193" s="24" t="s">
        <v>163</v>
      </c>
      <c r="I193" s="54">
        <v>341153.28000000003</v>
      </c>
    </row>
    <row r="194" spans="1:9" x14ac:dyDescent="0.25">
      <c r="A194" s="49">
        <v>45128</v>
      </c>
      <c r="B194" s="51" t="s">
        <v>212</v>
      </c>
      <c r="C194" s="51">
        <v>9400082948</v>
      </c>
      <c r="D194" s="51" t="s">
        <v>213</v>
      </c>
      <c r="E194" s="51">
        <v>30</v>
      </c>
      <c r="F194" s="55"/>
      <c r="G194" s="55" t="s">
        <v>162</v>
      </c>
      <c r="H194" s="24" t="s">
        <v>163</v>
      </c>
      <c r="I194" s="54">
        <v>17904</v>
      </c>
    </row>
    <row r="195" spans="1:9" x14ac:dyDescent="0.25">
      <c r="A195" s="49"/>
      <c r="B195" s="51"/>
      <c r="C195" s="51"/>
      <c r="D195" s="51"/>
      <c r="E195" s="51"/>
      <c r="F195" s="55"/>
      <c r="G195" s="64"/>
      <c r="H195" s="24"/>
      <c r="I195" s="56">
        <f>SUM(I193:J194)</f>
        <v>359057.28</v>
      </c>
    </row>
    <row r="196" spans="1:9" x14ac:dyDescent="0.25">
      <c r="A196" s="99"/>
      <c r="B196" s="100"/>
      <c r="C196" s="100"/>
      <c r="D196" s="100"/>
      <c r="E196" s="100"/>
      <c r="F196" s="101"/>
      <c r="G196" s="102"/>
      <c r="H196" s="103"/>
      <c r="I196" s="60"/>
    </row>
    <row r="197" spans="1:9" x14ac:dyDescent="0.25">
      <c r="A197" s="99"/>
      <c r="B197" s="100"/>
      <c r="C197" s="100"/>
      <c r="D197" s="100"/>
      <c r="E197" s="100"/>
      <c r="F197" s="101"/>
      <c r="G197" s="102"/>
      <c r="H197" s="103"/>
      <c r="I197" s="60"/>
    </row>
    <row r="198" spans="1:9" x14ac:dyDescent="0.25">
      <c r="A198" s="104"/>
      <c r="B198" s="105"/>
      <c r="C198" s="105"/>
      <c r="D198" s="105"/>
      <c r="E198" s="105"/>
      <c r="F198" s="93" t="s">
        <v>214</v>
      </c>
      <c r="G198" s="106"/>
      <c r="H198" s="106"/>
      <c r="I198" s="107"/>
    </row>
    <row r="199" spans="1:9" x14ac:dyDescent="0.25">
      <c r="A199" s="108">
        <v>43866</v>
      </c>
      <c r="B199" s="109" t="s">
        <v>215</v>
      </c>
      <c r="C199" s="109">
        <v>79255</v>
      </c>
      <c r="D199" s="109" t="s">
        <v>216</v>
      </c>
      <c r="E199" s="109"/>
      <c r="F199" s="110" t="s">
        <v>217</v>
      </c>
      <c r="G199" s="111" t="s">
        <v>218</v>
      </c>
      <c r="H199" s="111" t="s">
        <v>219</v>
      </c>
      <c r="I199" s="112">
        <v>17097.61</v>
      </c>
    </row>
    <row r="200" spans="1:9" x14ac:dyDescent="0.25">
      <c r="A200" s="108"/>
      <c r="B200" s="109"/>
      <c r="C200" s="109"/>
      <c r="D200" s="109"/>
      <c r="E200" s="109"/>
      <c r="F200" s="113"/>
      <c r="G200" s="111"/>
      <c r="H200" s="111"/>
      <c r="I200" s="114">
        <f>SUM(I199)</f>
        <v>17097.61</v>
      </c>
    </row>
    <row r="201" spans="1:9" x14ac:dyDescent="0.25">
      <c r="A201" s="99"/>
      <c r="B201" s="100"/>
      <c r="C201" s="100"/>
      <c r="D201" s="100"/>
      <c r="E201" s="100"/>
      <c r="F201" s="101"/>
      <c r="G201" s="103"/>
      <c r="H201" s="103"/>
      <c r="I201" s="60"/>
    </row>
    <row r="202" spans="1:9" x14ac:dyDescent="0.25">
      <c r="A202" s="99"/>
      <c r="B202" s="100"/>
      <c r="C202" s="100"/>
      <c r="D202" s="100"/>
      <c r="E202" s="100"/>
      <c r="F202" s="101"/>
      <c r="G202" s="103"/>
      <c r="H202" s="103"/>
      <c r="I202" s="60"/>
    </row>
    <row r="203" spans="1:9" x14ac:dyDescent="0.25">
      <c r="A203" s="104"/>
      <c r="B203" s="105"/>
      <c r="C203" s="105"/>
      <c r="D203" s="105"/>
      <c r="E203" s="105"/>
      <c r="F203" s="74" t="s">
        <v>220</v>
      </c>
      <c r="G203" s="106"/>
      <c r="H203" s="106"/>
      <c r="I203" s="107"/>
    </row>
    <row r="204" spans="1:9" x14ac:dyDescent="0.25">
      <c r="A204" s="108">
        <v>45127</v>
      </c>
      <c r="B204" s="109"/>
      <c r="C204" s="109">
        <v>688</v>
      </c>
      <c r="D204" s="109" t="s">
        <v>221</v>
      </c>
      <c r="E204" s="109">
        <v>30</v>
      </c>
      <c r="F204" s="110"/>
      <c r="G204" s="111" t="s">
        <v>222</v>
      </c>
      <c r="H204" s="111" t="s">
        <v>223</v>
      </c>
      <c r="I204" s="112">
        <v>21000</v>
      </c>
    </row>
    <row r="205" spans="1:9" x14ac:dyDescent="0.25">
      <c r="A205" s="108"/>
      <c r="B205" s="109"/>
      <c r="C205" s="109"/>
      <c r="D205" s="109"/>
      <c r="E205" s="109"/>
      <c r="F205" s="113"/>
      <c r="G205" s="111"/>
      <c r="H205" s="111"/>
      <c r="I205" s="114">
        <f>SUM(I204:I204)</f>
        <v>21000</v>
      </c>
    </row>
    <row r="206" spans="1:9" x14ac:dyDescent="0.25">
      <c r="A206" s="99"/>
      <c r="B206" s="100"/>
      <c r="C206" s="100"/>
      <c r="D206" s="100" t="s">
        <v>127</v>
      </c>
      <c r="E206" s="100"/>
      <c r="F206" s="101"/>
      <c r="G206" s="103"/>
      <c r="H206" s="103"/>
      <c r="I206" s="60"/>
    </row>
    <row r="207" spans="1:9" x14ac:dyDescent="0.25">
      <c r="A207" s="99"/>
      <c r="B207" s="100"/>
      <c r="C207" s="100"/>
      <c r="D207" s="100"/>
      <c r="E207" s="100"/>
      <c r="F207" s="101"/>
      <c r="G207" s="103"/>
      <c r="H207" s="103"/>
      <c r="I207" s="60"/>
    </row>
    <row r="208" spans="1:9" x14ac:dyDescent="0.25">
      <c r="A208" s="45"/>
      <c r="B208" s="46"/>
      <c r="C208" s="46"/>
      <c r="D208" s="46"/>
      <c r="E208" s="46"/>
      <c r="F208" s="115" t="s">
        <v>224</v>
      </c>
      <c r="G208" s="47"/>
      <c r="H208" s="47"/>
      <c r="I208" s="62"/>
    </row>
    <row r="209" spans="1:9" x14ac:dyDescent="0.25">
      <c r="A209" s="49">
        <v>45098</v>
      </c>
      <c r="B209" s="49" t="s">
        <v>225</v>
      </c>
      <c r="C209" s="51">
        <v>2699</v>
      </c>
      <c r="D209" s="51" t="s">
        <v>226</v>
      </c>
      <c r="E209" s="51">
        <v>90</v>
      </c>
      <c r="F209" s="52"/>
      <c r="G209" s="24" t="s">
        <v>131</v>
      </c>
      <c r="H209" s="24" t="s">
        <v>132</v>
      </c>
      <c r="I209" s="54">
        <v>92866</v>
      </c>
    </row>
    <row r="210" spans="1:9" x14ac:dyDescent="0.25">
      <c r="A210" s="70">
        <v>45110</v>
      </c>
      <c r="B210" s="49"/>
      <c r="C210" s="51"/>
      <c r="D210" s="51"/>
      <c r="E210" s="51"/>
      <c r="F210" s="52"/>
      <c r="G210" s="29" t="s">
        <v>227</v>
      </c>
      <c r="H210" s="24"/>
      <c r="I210" s="56">
        <v>-2700</v>
      </c>
    </row>
    <row r="211" spans="1:9" x14ac:dyDescent="0.25">
      <c r="A211" s="49">
        <v>45113</v>
      </c>
      <c r="B211" s="49" t="s">
        <v>228</v>
      </c>
      <c r="C211" s="51">
        <v>2731</v>
      </c>
      <c r="D211" s="51" t="s">
        <v>229</v>
      </c>
      <c r="E211" s="116">
        <v>90</v>
      </c>
      <c r="F211" s="52"/>
      <c r="G211" s="24" t="s">
        <v>131</v>
      </c>
      <c r="H211" s="24" t="s">
        <v>132</v>
      </c>
      <c r="I211" s="54">
        <v>28504.080000000002</v>
      </c>
    </row>
    <row r="212" spans="1:9" x14ac:dyDescent="0.25">
      <c r="A212" s="49">
        <v>45125</v>
      </c>
      <c r="B212" s="49" t="s">
        <v>230</v>
      </c>
      <c r="C212" s="51">
        <v>2762</v>
      </c>
      <c r="D212" s="51" t="s">
        <v>231</v>
      </c>
      <c r="E212" s="51">
        <v>90</v>
      </c>
      <c r="F212" s="52"/>
      <c r="G212" s="111" t="s">
        <v>162</v>
      </c>
      <c r="H212" s="111" t="s">
        <v>163</v>
      </c>
      <c r="I212" s="54">
        <v>206180</v>
      </c>
    </row>
    <row r="213" spans="1:9" x14ac:dyDescent="0.25">
      <c r="A213" s="49">
        <v>45126</v>
      </c>
      <c r="B213" s="49" t="s">
        <v>232</v>
      </c>
      <c r="C213" s="51">
        <v>2768</v>
      </c>
      <c r="D213" s="51" t="s">
        <v>233</v>
      </c>
      <c r="E213" s="51">
        <v>90</v>
      </c>
      <c r="F213" s="52"/>
      <c r="G213" s="111" t="s">
        <v>162</v>
      </c>
      <c r="H213" s="111" t="s">
        <v>163</v>
      </c>
      <c r="I213" s="54">
        <v>265000</v>
      </c>
    </row>
    <row r="214" spans="1:9" x14ac:dyDescent="0.25">
      <c r="A214" s="49"/>
      <c r="B214" s="51"/>
      <c r="C214" s="51"/>
      <c r="D214" s="51"/>
      <c r="E214" s="51"/>
      <c r="F214" s="55"/>
      <c r="G214" s="64"/>
      <c r="H214" s="24"/>
      <c r="I214" s="56">
        <f>SUM(I209:J213)</f>
        <v>589850.08000000007</v>
      </c>
    </row>
    <row r="215" spans="1:9" x14ac:dyDescent="0.25">
      <c r="A215" s="99"/>
      <c r="B215" s="100"/>
      <c r="C215" s="100"/>
      <c r="D215" s="100"/>
      <c r="E215" s="100"/>
      <c r="F215" s="101"/>
      <c r="G215" s="103"/>
      <c r="H215" s="103"/>
      <c r="I215" s="60"/>
    </row>
    <row r="216" spans="1:9" x14ac:dyDescent="0.25">
      <c r="A216" s="99"/>
      <c r="B216" s="100"/>
      <c r="C216" s="100"/>
      <c r="D216" s="100"/>
      <c r="E216" s="100"/>
      <c r="F216" s="101"/>
      <c r="G216" s="103"/>
      <c r="H216" s="103"/>
      <c r="I216" s="60"/>
    </row>
    <row r="217" spans="1:9" x14ac:dyDescent="0.25">
      <c r="A217" s="45"/>
      <c r="B217" s="46"/>
      <c r="C217" s="46"/>
      <c r="D217" s="46"/>
      <c r="E217" s="46"/>
      <c r="F217" s="93" t="s">
        <v>234</v>
      </c>
      <c r="G217" s="47"/>
      <c r="H217" s="47"/>
      <c r="I217" s="62"/>
    </row>
    <row r="218" spans="1:9" x14ac:dyDescent="0.25">
      <c r="A218" s="49">
        <v>45096</v>
      </c>
      <c r="B218" s="51" t="s">
        <v>235</v>
      </c>
      <c r="C218" s="51">
        <v>29032</v>
      </c>
      <c r="D218" s="51" t="s">
        <v>236</v>
      </c>
      <c r="E218" s="51">
        <v>30</v>
      </c>
      <c r="F218" s="77"/>
      <c r="G218" s="55" t="s">
        <v>131</v>
      </c>
      <c r="H218" s="24" t="s">
        <v>132</v>
      </c>
      <c r="I218" s="54">
        <v>50383.6</v>
      </c>
    </row>
    <row r="219" spans="1:9" x14ac:dyDescent="0.25">
      <c r="A219" s="49"/>
      <c r="B219" s="51"/>
      <c r="C219" s="51"/>
      <c r="D219" s="51"/>
      <c r="E219" s="51"/>
      <c r="F219" s="55"/>
      <c r="G219" s="64"/>
      <c r="H219" s="24"/>
      <c r="I219" s="56">
        <f>SUM(I218:I218)</f>
        <v>50383.6</v>
      </c>
    </row>
    <row r="220" spans="1:9" x14ac:dyDescent="0.25">
      <c r="A220" s="99"/>
      <c r="B220" s="100"/>
      <c r="C220" s="100"/>
      <c r="D220" s="100"/>
      <c r="E220" s="100"/>
      <c r="F220" s="101"/>
      <c r="G220" s="103"/>
      <c r="H220" s="103"/>
      <c r="I220" s="60"/>
    </row>
    <row r="221" spans="1:9" x14ac:dyDescent="0.25">
      <c r="A221" s="99"/>
      <c r="B221" s="100"/>
      <c r="C221" s="100"/>
      <c r="D221" s="100"/>
      <c r="E221" s="100"/>
      <c r="F221" s="101"/>
      <c r="G221" s="103"/>
      <c r="H221" s="103"/>
      <c r="I221" s="60"/>
    </row>
    <row r="222" spans="1:9" x14ac:dyDescent="0.25">
      <c r="A222" s="104"/>
      <c r="B222" s="105"/>
      <c r="C222" s="105"/>
      <c r="D222" s="105"/>
      <c r="E222" s="105"/>
      <c r="F222" s="117" t="s">
        <v>237</v>
      </c>
      <c r="G222" s="106"/>
      <c r="H222" s="106"/>
      <c r="I222" s="118"/>
    </row>
    <row r="223" spans="1:9" x14ac:dyDescent="0.25">
      <c r="A223" s="108">
        <v>42353</v>
      </c>
      <c r="B223" s="109">
        <v>14200</v>
      </c>
      <c r="C223" s="109">
        <v>188265</v>
      </c>
      <c r="D223" s="109"/>
      <c r="E223" s="109"/>
      <c r="F223" s="110" t="s">
        <v>238</v>
      </c>
      <c r="G223" s="111" t="s">
        <v>239</v>
      </c>
      <c r="H223" s="111" t="s">
        <v>132</v>
      </c>
      <c r="I223" s="119">
        <v>187620</v>
      </c>
    </row>
    <row r="224" spans="1:9" x14ac:dyDescent="0.25">
      <c r="A224" s="108">
        <v>42398</v>
      </c>
      <c r="B224" s="109">
        <v>14171</v>
      </c>
      <c r="C224" s="109">
        <v>189658</v>
      </c>
      <c r="D224" s="109"/>
      <c r="E224" s="109"/>
      <c r="F224" s="113"/>
      <c r="G224" s="111" t="s">
        <v>240</v>
      </c>
      <c r="H224" s="111" t="s">
        <v>132</v>
      </c>
      <c r="I224" s="119">
        <v>112175.76</v>
      </c>
    </row>
    <row r="225" spans="1:9" x14ac:dyDescent="0.25">
      <c r="A225" s="108">
        <v>42426</v>
      </c>
      <c r="B225" s="109">
        <v>14769</v>
      </c>
      <c r="C225" s="109">
        <v>191341</v>
      </c>
      <c r="D225" s="109"/>
      <c r="E225" s="109"/>
      <c r="F225" s="113"/>
      <c r="G225" s="111" t="s">
        <v>240</v>
      </c>
      <c r="H225" s="111" t="s">
        <v>132</v>
      </c>
      <c r="I225" s="119">
        <v>59829.120000000003</v>
      </c>
    </row>
    <row r="226" spans="1:9" x14ac:dyDescent="0.25">
      <c r="A226" s="108">
        <v>42451</v>
      </c>
      <c r="B226" s="109">
        <v>14990</v>
      </c>
      <c r="C226" s="109">
        <v>192654</v>
      </c>
      <c r="D226" s="109"/>
      <c r="E226" s="109"/>
      <c r="F226" s="113"/>
      <c r="G226" s="111" t="s">
        <v>241</v>
      </c>
      <c r="H226" s="113" t="s">
        <v>163</v>
      </c>
      <c r="I226" s="119">
        <v>38870</v>
      </c>
    </row>
    <row r="227" spans="1:9" x14ac:dyDescent="0.25">
      <c r="A227" s="108">
        <v>42451</v>
      </c>
      <c r="B227" s="109">
        <v>14993</v>
      </c>
      <c r="C227" s="109">
        <v>192655</v>
      </c>
      <c r="D227" s="109"/>
      <c r="E227" s="109"/>
      <c r="F227" s="113"/>
      <c r="G227" s="111" t="s">
        <v>242</v>
      </c>
      <c r="H227" s="111" t="s">
        <v>132</v>
      </c>
      <c r="I227" s="119">
        <v>32500</v>
      </c>
    </row>
    <row r="228" spans="1:9" x14ac:dyDescent="0.25">
      <c r="A228" s="108">
        <v>42451</v>
      </c>
      <c r="B228" s="109">
        <v>14865</v>
      </c>
      <c r="C228" s="109">
        <v>192656</v>
      </c>
      <c r="D228" s="109"/>
      <c r="E228" s="109"/>
      <c r="F228" s="113"/>
      <c r="G228" s="111" t="s">
        <v>243</v>
      </c>
      <c r="H228" s="111" t="s">
        <v>132</v>
      </c>
      <c r="I228" s="119">
        <v>70357.5</v>
      </c>
    </row>
    <row r="229" spans="1:9" x14ac:dyDescent="0.25">
      <c r="A229" s="108">
        <v>42488</v>
      </c>
      <c r="B229" s="109">
        <v>17718</v>
      </c>
      <c r="C229" s="109">
        <v>194639</v>
      </c>
      <c r="D229" s="109"/>
      <c r="E229" s="109"/>
      <c r="F229" s="113"/>
      <c r="G229" s="111" t="s">
        <v>244</v>
      </c>
      <c r="H229" s="111" t="s">
        <v>132</v>
      </c>
      <c r="I229" s="119">
        <v>14750</v>
      </c>
    </row>
    <row r="230" spans="1:9" x14ac:dyDescent="0.25">
      <c r="A230" s="108">
        <v>42543</v>
      </c>
      <c r="B230" s="109">
        <v>15706</v>
      </c>
      <c r="C230" s="109">
        <v>197562</v>
      </c>
      <c r="D230" s="109"/>
      <c r="E230" s="109"/>
      <c r="F230" s="113"/>
      <c r="G230" s="111" t="s">
        <v>245</v>
      </c>
      <c r="H230" s="111" t="s">
        <v>132</v>
      </c>
      <c r="I230" s="119">
        <v>59000</v>
      </c>
    </row>
    <row r="231" spans="1:9" x14ac:dyDescent="0.25">
      <c r="A231" s="108">
        <v>42629</v>
      </c>
      <c r="B231" s="109">
        <v>15898</v>
      </c>
      <c r="C231" s="109">
        <v>202153</v>
      </c>
      <c r="D231" s="109"/>
      <c r="E231" s="109"/>
      <c r="F231" s="113"/>
      <c r="G231" s="111" t="s">
        <v>243</v>
      </c>
      <c r="H231" s="111" t="s">
        <v>132</v>
      </c>
      <c r="I231" s="119">
        <v>93810</v>
      </c>
    </row>
    <row r="232" spans="1:9" x14ac:dyDescent="0.25">
      <c r="A232" s="108"/>
      <c r="B232" s="109"/>
      <c r="C232" s="109"/>
      <c r="D232" s="109"/>
      <c r="E232" s="109"/>
      <c r="F232" s="113"/>
      <c r="G232" s="111"/>
      <c r="H232" s="111"/>
      <c r="I232" s="120">
        <f>SUM(I223:I231)</f>
        <v>668912.38</v>
      </c>
    </row>
    <row r="233" spans="1:9" x14ac:dyDescent="0.25">
      <c r="A233" s="99"/>
      <c r="B233" s="100"/>
      <c r="C233" s="100"/>
      <c r="D233" s="100"/>
      <c r="E233" s="100"/>
      <c r="F233" s="101"/>
      <c r="G233" s="103"/>
      <c r="H233" s="103"/>
      <c r="I233" s="121"/>
    </row>
    <row r="234" spans="1:9" x14ac:dyDescent="0.25">
      <c r="A234" s="99"/>
      <c r="B234" s="100"/>
      <c r="C234" s="100"/>
      <c r="D234" s="100"/>
      <c r="E234" s="100"/>
      <c r="F234" s="101"/>
      <c r="G234" s="103"/>
      <c r="H234" s="103"/>
      <c r="I234" s="121"/>
    </row>
    <row r="235" spans="1:9" x14ac:dyDescent="0.25">
      <c r="A235" s="94"/>
      <c r="B235" s="95"/>
      <c r="C235" s="95"/>
      <c r="D235" s="95"/>
      <c r="E235" s="95"/>
      <c r="F235" s="96" t="s">
        <v>207</v>
      </c>
      <c r="G235" s="97" t="s">
        <v>208</v>
      </c>
      <c r="H235" s="97"/>
      <c r="I235" s="98">
        <f>I195+I200+I205+I214+I232+I219</f>
        <v>1706300.9500000002</v>
      </c>
    </row>
    <row r="236" spans="1:9" x14ac:dyDescent="0.25">
      <c r="A236" s="57"/>
      <c r="B236" s="58"/>
      <c r="C236" s="58"/>
      <c r="D236" s="58"/>
      <c r="E236" s="58"/>
      <c r="F236" s="122"/>
      <c r="G236" s="33"/>
      <c r="H236" s="33"/>
      <c r="I236" s="123"/>
    </row>
    <row r="237" spans="1:9" x14ac:dyDescent="0.25">
      <c r="A237" s="57"/>
      <c r="B237" s="58"/>
      <c r="C237" s="58"/>
      <c r="D237" s="58"/>
      <c r="E237" s="58"/>
      <c r="F237" s="122"/>
      <c r="G237" s="33"/>
      <c r="H237" s="33"/>
      <c r="I237" s="123"/>
    </row>
    <row r="238" spans="1:9" x14ac:dyDescent="0.25">
      <c r="A238" s="57"/>
      <c r="B238" s="58"/>
      <c r="C238" s="58"/>
      <c r="D238" s="58"/>
      <c r="E238" s="58"/>
      <c r="F238" s="122"/>
      <c r="G238" s="33"/>
      <c r="H238" s="33"/>
      <c r="I238" s="123"/>
    </row>
    <row r="239" spans="1:9" x14ac:dyDescent="0.25">
      <c r="A239" s="124"/>
      <c r="B239" s="125"/>
      <c r="C239" s="125"/>
      <c r="D239" s="125"/>
      <c r="E239" s="125"/>
      <c r="F239" s="115" t="s">
        <v>246</v>
      </c>
      <c r="G239" s="47"/>
      <c r="H239" s="115"/>
      <c r="I239" s="126"/>
    </row>
    <row r="240" spans="1:9" x14ac:dyDescent="0.25">
      <c r="A240" s="49">
        <v>45086</v>
      </c>
      <c r="B240" s="51" t="s">
        <v>247</v>
      </c>
      <c r="C240" s="92">
        <v>7259</v>
      </c>
      <c r="D240" s="92" t="s">
        <v>248</v>
      </c>
      <c r="E240" s="51">
        <v>30</v>
      </c>
      <c r="F240" s="81"/>
      <c r="G240" s="24" t="s">
        <v>131</v>
      </c>
      <c r="H240" s="24" t="s">
        <v>132</v>
      </c>
      <c r="I240" s="76">
        <v>16700</v>
      </c>
    </row>
    <row r="241" spans="1:9" x14ac:dyDescent="0.25">
      <c r="A241" s="49">
        <v>45089</v>
      </c>
      <c r="B241" s="51" t="s">
        <v>249</v>
      </c>
      <c r="C241" s="92">
        <v>7267</v>
      </c>
      <c r="D241" s="92" t="s">
        <v>250</v>
      </c>
      <c r="E241" s="51">
        <v>30</v>
      </c>
      <c r="F241" s="81"/>
      <c r="G241" s="24" t="s">
        <v>162</v>
      </c>
      <c r="H241" s="24" t="s">
        <v>163</v>
      </c>
      <c r="I241" s="76">
        <v>113236.4</v>
      </c>
    </row>
    <row r="242" spans="1:9" x14ac:dyDescent="0.25">
      <c r="A242" s="49">
        <v>45100</v>
      </c>
      <c r="B242" s="51" t="s">
        <v>251</v>
      </c>
      <c r="C242" s="92">
        <v>7305</v>
      </c>
      <c r="D242" s="92" t="s">
        <v>252</v>
      </c>
      <c r="E242" s="51">
        <v>30</v>
      </c>
      <c r="F242" s="52"/>
      <c r="G242" s="24" t="s">
        <v>131</v>
      </c>
      <c r="H242" s="24" t="s">
        <v>132</v>
      </c>
      <c r="I242" s="76">
        <v>6431</v>
      </c>
    </row>
    <row r="243" spans="1:9" x14ac:dyDescent="0.25">
      <c r="A243" s="49">
        <v>45104</v>
      </c>
      <c r="B243" s="51" t="s">
        <v>253</v>
      </c>
      <c r="C243" s="92">
        <v>7329</v>
      </c>
      <c r="D243" s="92" t="s">
        <v>254</v>
      </c>
      <c r="E243" s="51">
        <v>30</v>
      </c>
      <c r="F243" s="52"/>
      <c r="G243" s="24" t="s">
        <v>131</v>
      </c>
      <c r="H243" s="24" t="s">
        <v>132</v>
      </c>
      <c r="I243" s="76">
        <v>6143</v>
      </c>
    </row>
    <row r="244" spans="1:9" x14ac:dyDescent="0.25">
      <c r="A244" s="49">
        <v>45104</v>
      </c>
      <c r="B244" s="51" t="s">
        <v>255</v>
      </c>
      <c r="C244" s="92">
        <v>7330</v>
      </c>
      <c r="D244" s="92" t="s">
        <v>256</v>
      </c>
      <c r="E244" s="51">
        <v>30</v>
      </c>
      <c r="F244" s="52"/>
      <c r="G244" s="24" t="s">
        <v>131</v>
      </c>
      <c r="H244" s="24" t="s">
        <v>132</v>
      </c>
      <c r="I244" s="76">
        <v>41356</v>
      </c>
    </row>
    <row r="245" spans="1:9" x14ac:dyDescent="0.25">
      <c r="A245" s="49">
        <v>45112</v>
      </c>
      <c r="B245" s="51" t="s">
        <v>257</v>
      </c>
      <c r="C245" s="92">
        <v>7378</v>
      </c>
      <c r="D245" s="92" t="s">
        <v>258</v>
      </c>
      <c r="E245" s="51">
        <v>30</v>
      </c>
      <c r="F245" s="127"/>
      <c r="G245" s="24" t="s">
        <v>259</v>
      </c>
      <c r="H245" s="128" t="s">
        <v>260</v>
      </c>
      <c r="I245" s="76">
        <v>20319.79</v>
      </c>
    </row>
    <row r="246" spans="1:9" x14ac:dyDescent="0.25">
      <c r="A246" s="49">
        <v>45120</v>
      </c>
      <c r="B246" s="51" t="s">
        <v>261</v>
      </c>
      <c r="C246" s="92">
        <v>7402</v>
      </c>
      <c r="D246" s="92" t="s">
        <v>262</v>
      </c>
      <c r="E246" s="51">
        <v>30</v>
      </c>
      <c r="F246" s="127"/>
      <c r="G246" s="24" t="s">
        <v>259</v>
      </c>
      <c r="H246" s="128" t="s">
        <v>260</v>
      </c>
      <c r="I246" s="76">
        <v>148550</v>
      </c>
    </row>
    <row r="247" spans="1:9" x14ac:dyDescent="0.25">
      <c r="A247" s="49">
        <v>45124</v>
      </c>
      <c r="B247" s="51" t="s">
        <v>263</v>
      </c>
      <c r="C247" s="51">
        <v>7409</v>
      </c>
      <c r="D247" s="51" t="s">
        <v>264</v>
      </c>
      <c r="E247" s="51">
        <v>90</v>
      </c>
      <c r="F247" s="24"/>
      <c r="G247" s="24" t="s">
        <v>131</v>
      </c>
      <c r="H247" s="55" t="s">
        <v>132</v>
      </c>
      <c r="I247" s="54">
        <v>148680</v>
      </c>
    </row>
    <row r="248" spans="1:9" x14ac:dyDescent="0.25">
      <c r="A248" s="49">
        <v>45125</v>
      </c>
      <c r="B248" s="51" t="s">
        <v>265</v>
      </c>
      <c r="C248" s="51">
        <v>7420</v>
      </c>
      <c r="D248" s="51" t="s">
        <v>266</v>
      </c>
      <c r="E248" s="51">
        <v>90</v>
      </c>
      <c r="F248" s="24"/>
      <c r="G248" s="24" t="s">
        <v>162</v>
      </c>
      <c r="H248" s="24" t="s">
        <v>163</v>
      </c>
      <c r="I248" s="54">
        <v>209480</v>
      </c>
    </row>
    <row r="249" spans="1:9" x14ac:dyDescent="0.25">
      <c r="A249" s="49">
        <v>45126</v>
      </c>
      <c r="B249" s="51" t="s">
        <v>267</v>
      </c>
      <c r="C249" s="51">
        <v>7422</v>
      </c>
      <c r="D249" s="51" t="s">
        <v>268</v>
      </c>
      <c r="E249" s="51">
        <v>90</v>
      </c>
      <c r="F249" s="24"/>
      <c r="G249" s="24" t="s">
        <v>162</v>
      </c>
      <c r="H249" s="24" t="s">
        <v>163</v>
      </c>
      <c r="I249" s="54">
        <v>64000</v>
      </c>
    </row>
    <row r="250" spans="1:9" x14ac:dyDescent="0.25">
      <c r="A250" s="49">
        <v>45126</v>
      </c>
      <c r="B250" s="51" t="s">
        <v>269</v>
      </c>
      <c r="C250" s="51">
        <v>7423</v>
      </c>
      <c r="D250" s="51" t="s">
        <v>270</v>
      </c>
      <c r="E250" s="51">
        <v>90</v>
      </c>
      <c r="F250" s="24"/>
      <c r="G250" s="24" t="s">
        <v>162</v>
      </c>
      <c r="H250" s="24" t="s">
        <v>163</v>
      </c>
      <c r="I250" s="54">
        <v>142632</v>
      </c>
    </row>
    <row r="251" spans="1:9" x14ac:dyDescent="0.25">
      <c r="A251" s="49">
        <v>45126</v>
      </c>
      <c r="B251" s="51" t="s">
        <v>271</v>
      </c>
      <c r="C251" s="51">
        <v>7427</v>
      </c>
      <c r="D251" s="51" t="s">
        <v>272</v>
      </c>
      <c r="E251" s="51">
        <v>90</v>
      </c>
      <c r="F251" s="24"/>
      <c r="G251" s="24" t="s">
        <v>131</v>
      </c>
      <c r="H251" s="55" t="s">
        <v>132</v>
      </c>
      <c r="I251" s="54">
        <v>5806.1</v>
      </c>
    </row>
    <row r="252" spans="1:9" x14ac:dyDescent="0.25">
      <c r="A252" s="49"/>
      <c r="B252" s="51"/>
      <c r="C252" s="92"/>
      <c r="D252" s="92"/>
      <c r="E252" s="51"/>
      <c r="F252" s="72"/>
      <c r="G252" s="24"/>
      <c r="H252" s="24"/>
      <c r="I252" s="78">
        <f>SUM(I240:I251)</f>
        <v>923334.28999999992</v>
      </c>
    </row>
    <row r="253" spans="1:9" x14ac:dyDescent="0.25">
      <c r="A253" s="129"/>
      <c r="B253" s="58"/>
      <c r="C253" s="58"/>
      <c r="D253" s="58"/>
      <c r="E253" s="58"/>
      <c r="F253" s="33"/>
      <c r="G253" s="33"/>
      <c r="H253" s="33"/>
      <c r="I253" s="60"/>
    </row>
    <row r="254" spans="1:9" x14ac:dyDescent="0.25">
      <c r="A254" s="129"/>
      <c r="B254" s="58"/>
      <c r="C254" s="58"/>
      <c r="D254" s="58"/>
      <c r="E254" s="58"/>
      <c r="F254" s="33"/>
      <c r="G254" s="33"/>
      <c r="H254" s="33"/>
      <c r="I254" s="60"/>
    </row>
    <row r="255" spans="1:9" x14ac:dyDescent="0.25">
      <c r="A255" s="104"/>
      <c r="B255" s="105"/>
      <c r="C255" s="105"/>
      <c r="D255" s="105"/>
      <c r="E255" s="105"/>
      <c r="F255" s="130" t="s">
        <v>273</v>
      </c>
      <c r="G255" s="106"/>
      <c r="H255" s="106"/>
      <c r="I255" s="107"/>
    </row>
    <row r="256" spans="1:9" x14ac:dyDescent="0.25">
      <c r="A256" s="108">
        <v>44174</v>
      </c>
      <c r="B256" s="109"/>
      <c r="C256" s="109">
        <v>3622</v>
      </c>
      <c r="D256" s="109" t="s">
        <v>274</v>
      </c>
      <c r="E256" s="109">
        <v>60</v>
      </c>
      <c r="F256" s="111"/>
      <c r="G256" s="111" t="s">
        <v>275</v>
      </c>
      <c r="H256" s="113" t="s">
        <v>276</v>
      </c>
      <c r="I256" s="112">
        <v>9982.7999999999993</v>
      </c>
    </row>
    <row r="257" spans="1:9" x14ac:dyDescent="0.25">
      <c r="A257" s="108">
        <v>45068</v>
      </c>
      <c r="B257" s="109" t="s">
        <v>277</v>
      </c>
      <c r="C257" s="109">
        <v>5137</v>
      </c>
      <c r="D257" s="109" t="s">
        <v>278</v>
      </c>
      <c r="E257" s="109">
        <v>60</v>
      </c>
      <c r="F257" s="111"/>
      <c r="G257" s="111" t="s">
        <v>279</v>
      </c>
      <c r="H257" s="113" t="s">
        <v>276</v>
      </c>
      <c r="I257" s="112">
        <v>106361.66</v>
      </c>
    </row>
    <row r="258" spans="1:9" x14ac:dyDescent="0.25">
      <c r="A258" s="108"/>
      <c r="B258" s="109"/>
      <c r="C258" s="109"/>
      <c r="D258" s="109"/>
      <c r="E258" s="109"/>
      <c r="F258" s="111"/>
      <c r="G258" s="111"/>
      <c r="H258" s="111"/>
      <c r="I258" s="114">
        <f>SUM(I256:J257)</f>
        <v>116344.46</v>
      </c>
    </row>
    <row r="259" spans="1:9" x14ac:dyDescent="0.25">
      <c r="A259" s="99"/>
      <c r="B259" s="100"/>
      <c r="C259" s="100"/>
      <c r="D259" s="100"/>
      <c r="E259" s="100"/>
      <c r="F259" s="103"/>
      <c r="G259" s="103"/>
      <c r="H259" s="103"/>
      <c r="I259" s="60"/>
    </row>
    <row r="260" spans="1:9" x14ac:dyDescent="0.25">
      <c r="A260" s="99"/>
      <c r="B260" s="100"/>
      <c r="C260" s="100"/>
      <c r="D260" s="100"/>
      <c r="E260" s="100"/>
      <c r="F260" s="103"/>
      <c r="G260" s="103"/>
      <c r="H260" s="103"/>
      <c r="I260" s="60"/>
    </row>
    <row r="261" spans="1:9" x14ac:dyDescent="0.25">
      <c r="A261" s="124"/>
      <c r="B261" s="125"/>
      <c r="C261" s="125"/>
      <c r="D261" s="125"/>
      <c r="E261" s="125"/>
      <c r="F261" s="19" t="s">
        <v>280</v>
      </c>
      <c r="G261" s="47"/>
      <c r="H261" s="115"/>
      <c r="I261" s="126"/>
    </row>
    <row r="262" spans="1:9" x14ac:dyDescent="0.25">
      <c r="A262" s="49">
        <v>45119</v>
      </c>
      <c r="B262" s="51" t="s">
        <v>281</v>
      </c>
      <c r="C262" s="92">
        <v>17484</v>
      </c>
      <c r="D262" s="92" t="s">
        <v>282</v>
      </c>
      <c r="E262" s="51">
        <v>90</v>
      </c>
      <c r="F262" s="81"/>
      <c r="G262" s="24" t="s">
        <v>283</v>
      </c>
      <c r="H262" s="128" t="s">
        <v>284</v>
      </c>
      <c r="I262" s="76">
        <v>43385.65</v>
      </c>
    </row>
    <row r="263" spans="1:9" x14ac:dyDescent="0.25">
      <c r="A263" s="70"/>
      <c r="B263" s="71"/>
      <c r="C263" s="71"/>
      <c r="D263" s="71"/>
      <c r="E263" s="71"/>
      <c r="F263" s="72"/>
      <c r="G263" s="29"/>
      <c r="H263" s="29"/>
      <c r="I263" s="78">
        <f>SUM(I262)</f>
        <v>43385.65</v>
      </c>
    </row>
    <row r="264" spans="1:9" x14ac:dyDescent="0.25">
      <c r="A264" s="99"/>
      <c r="B264" s="100"/>
      <c r="C264" s="100"/>
      <c r="D264" s="100"/>
      <c r="E264" s="100"/>
      <c r="F264" s="103"/>
      <c r="G264" s="103"/>
      <c r="H264" s="103"/>
      <c r="I264" s="60"/>
    </row>
    <row r="265" spans="1:9" x14ac:dyDescent="0.25">
      <c r="A265" s="99"/>
      <c r="B265" s="100"/>
      <c r="C265" s="100"/>
      <c r="D265" s="100"/>
      <c r="E265" s="100"/>
      <c r="F265" s="103"/>
      <c r="G265" s="103"/>
      <c r="H265" s="103"/>
      <c r="I265" s="60"/>
    </row>
    <row r="266" spans="1:9" x14ac:dyDescent="0.25">
      <c r="A266" s="131"/>
      <c r="B266" s="132"/>
      <c r="C266" s="132"/>
      <c r="D266" s="132"/>
      <c r="E266" s="132"/>
      <c r="F266" s="130" t="s">
        <v>285</v>
      </c>
      <c r="G266" s="133"/>
      <c r="H266" s="133"/>
      <c r="I266" s="134"/>
    </row>
    <row r="267" spans="1:9" x14ac:dyDescent="0.25">
      <c r="A267" s="135">
        <v>45019</v>
      </c>
      <c r="B267" s="136" t="s">
        <v>286</v>
      </c>
      <c r="C267" s="137" t="s">
        <v>287</v>
      </c>
      <c r="D267" s="137" t="s">
        <v>288</v>
      </c>
      <c r="E267" s="137" t="s">
        <v>289</v>
      </c>
      <c r="F267" s="138"/>
      <c r="G267" s="111" t="s">
        <v>290</v>
      </c>
      <c r="H267" s="111" t="s">
        <v>291</v>
      </c>
      <c r="I267" s="119">
        <v>96879.07</v>
      </c>
    </row>
    <row r="268" spans="1:9" x14ac:dyDescent="0.25">
      <c r="A268" s="139"/>
      <c r="B268" s="95"/>
      <c r="C268" s="95"/>
      <c r="D268" s="95"/>
      <c r="E268" s="95"/>
      <c r="F268" s="140"/>
      <c r="G268" s="140"/>
      <c r="H268" s="140"/>
      <c r="I268" s="114">
        <f>SUM(I267)</f>
        <v>96879.07</v>
      </c>
    </row>
    <row r="269" spans="1:9" x14ac:dyDescent="0.25">
      <c r="A269" s="99"/>
      <c r="B269" s="100"/>
      <c r="C269" s="100"/>
      <c r="D269" s="100"/>
      <c r="E269" s="100"/>
      <c r="F269" s="103"/>
      <c r="G269" s="103"/>
      <c r="H269" s="103"/>
      <c r="I269" s="60"/>
    </row>
    <row r="270" spans="1:9" x14ac:dyDescent="0.25">
      <c r="A270" s="99"/>
      <c r="B270" s="100"/>
      <c r="C270" s="100"/>
      <c r="D270" s="100"/>
      <c r="E270" s="100"/>
      <c r="F270" s="103"/>
      <c r="G270" s="103"/>
      <c r="H270" s="103"/>
      <c r="I270" s="60"/>
    </row>
    <row r="271" spans="1:9" x14ac:dyDescent="0.25">
      <c r="A271" s="88"/>
      <c r="B271" s="89"/>
      <c r="C271" s="89"/>
      <c r="D271" s="89"/>
      <c r="E271" s="89"/>
      <c r="F271" s="38" t="s">
        <v>292</v>
      </c>
      <c r="G271" s="90"/>
      <c r="H271" s="90"/>
      <c r="I271" s="141"/>
    </row>
    <row r="272" spans="1:9" x14ac:dyDescent="0.25">
      <c r="A272" s="49">
        <v>45082</v>
      </c>
      <c r="B272" s="51" t="s">
        <v>293</v>
      </c>
      <c r="C272" s="51">
        <v>24509</v>
      </c>
      <c r="D272" s="51" t="s">
        <v>294</v>
      </c>
      <c r="E272" s="51">
        <v>30</v>
      </c>
      <c r="F272" s="24"/>
      <c r="G272" s="24" t="s">
        <v>131</v>
      </c>
      <c r="H272" s="24" t="s">
        <v>132</v>
      </c>
      <c r="I272" s="54">
        <v>136774.1</v>
      </c>
    </row>
    <row r="273" spans="1:9" x14ac:dyDescent="0.25">
      <c r="A273" s="49">
        <v>45086</v>
      </c>
      <c r="B273" s="51" t="s">
        <v>295</v>
      </c>
      <c r="C273" s="51">
        <v>24525</v>
      </c>
      <c r="D273" s="51" t="s">
        <v>296</v>
      </c>
      <c r="E273" s="51">
        <v>30</v>
      </c>
      <c r="F273" s="24"/>
      <c r="G273" s="24" t="s">
        <v>131</v>
      </c>
      <c r="H273" s="24" t="s">
        <v>132</v>
      </c>
      <c r="I273" s="54">
        <v>45019.360000000001</v>
      </c>
    </row>
    <row r="274" spans="1:9" x14ac:dyDescent="0.25">
      <c r="A274" s="49">
        <v>45099</v>
      </c>
      <c r="B274" s="51" t="s">
        <v>297</v>
      </c>
      <c r="C274" s="51">
        <v>24545</v>
      </c>
      <c r="D274" s="51" t="s">
        <v>298</v>
      </c>
      <c r="E274" s="51">
        <v>30</v>
      </c>
      <c r="F274" s="43"/>
      <c r="G274" s="24" t="s">
        <v>131</v>
      </c>
      <c r="H274" s="24" t="s">
        <v>132</v>
      </c>
      <c r="I274" s="54">
        <v>14868</v>
      </c>
    </row>
    <row r="275" spans="1:9" x14ac:dyDescent="0.25">
      <c r="A275" s="49">
        <v>45104</v>
      </c>
      <c r="B275" s="51" t="s">
        <v>299</v>
      </c>
      <c r="C275" s="51">
        <v>24560</v>
      </c>
      <c r="D275" s="51" t="s">
        <v>300</v>
      </c>
      <c r="E275" s="51">
        <v>30</v>
      </c>
      <c r="F275" s="24"/>
      <c r="G275" s="24" t="s">
        <v>131</v>
      </c>
      <c r="H275" s="24" t="s">
        <v>132</v>
      </c>
      <c r="I275" s="54">
        <v>22398.76</v>
      </c>
    </row>
    <row r="276" spans="1:9" x14ac:dyDescent="0.25">
      <c r="A276" s="49">
        <v>45112</v>
      </c>
      <c r="B276" s="51" t="s">
        <v>301</v>
      </c>
      <c r="C276" s="51">
        <v>24573</v>
      </c>
      <c r="D276" s="51" t="s">
        <v>302</v>
      </c>
      <c r="E276" s="51">
        <v>30</v>
      </c>
      <c r="F276" s="24"/>
      <c r="G276" s="24" t="s">
        <v>131</v>
      </c>
      <c r="H276" s="24" t="s">
        <v>132</v>
      </c>
      <c r="I276" s="54">
        <v>153400</v>
      </c>
    </row>
    <row r="277" spans="1:9" x14ac:dyDescent="0.25">
      <c r="A277" s="49">
        <v>45134</v>
      </c>
      <c r="B277" s="51" t="s">
        <v>303</v>
      </c>
      <c r="C277" s="51">
        <v>24577</v>
      </c>
      <c r="D277" s="51" t="s">
        <v>304</v>
      </c>
      <c r="E277" s="51">
        <v>30</v>
      </c>
      <c r="F277" s="44"/>
      <c r="G277" s="24" t="s">
        <v>131</v>
      </c>
      <c r="H277" s="24" t="s">
        <v>132</v>
      </c>
      <c r="I277" s="54">
        <v>806058</v>
      </c>
    </row>
    <row r="278" spans="1:9" x14ac:dyDescent="0.25">
      <c r="A278" s="49"/>
      <c r="B278" s="51"/>
      <c r="C278" s="51"/>
      <c r="D278" s="51"/>
      <c r="E278" s="51"/>
      <c r="F278" s="24"/>
      <c r="G278" s="24"/>
      <c r="H278" s="24"/>
      <c r="I278" s="56">
        <f>SUM(I272:I277)</f>
        <v>1178518.22</v>
      </c>
    </row>
    <row r="279" spans="1:9" x14ac:dyDescent="0.25">
      <c r="A279" s="99"/>
      <c r="B279" s="100"/>
      <c r="C279" s="100"/>
      <c r="D279" s="100"/>
      <c r="E279" s="100"/>
      <c r="F279" s="103"/>
      <c r="G279" s="103"/>
      <c r="H279" s="103"/>
      <c r="I279" s="60"/>
    </row>
    <row r="280" spans="1:9" x14ac:dyDescent="0.25">
      <c r="A280" s="99"/>
      <c r="B280" s="100"/>
      <c r="C280" s="100"/>
      <c r="D280" s="100"/>
      <c r="E280" s="100"/>
      <c r="F280" s="103"/>
      <c r="G280" s="103"/>
      <c r="H280" s="103"/>
      <c r="I280" s="60"/>
    </row>
    <row r="281" spans="1:9" x14ac:dyDescent="0.25">
      <c r="A281" s="36"/>
      <c r="B281" s="37"/>
      <c r="C281" s="37"/>
      <c r="D281" s="37"/>
      <c r="E281" s="37"/>
      <c r="F281" s="90" t="s">
        <v>305</v>
      </c>
      <c r="G281" s="142"/>
      <c r="H281" s="142"/>
      <c r="I281" s="141"/>
    </row>
    <row r="282" spans="1:9" x14ac:dyDescent="0.25">
      <c r="A282" s="49">
        <v>45071</v>
      </c>
      <c r="B282" s="51"/>
      <c r="C282" s="51">
        <v>782</v>
      </c>
      <c r="D282" s="51" t="s">
        <v>306</v>
      </c>
      <c r="E282" s="51">
        <v>30</v>
      </c>
      <c r="F282" s="24"/>
      <c r="G282" s="24" t="s">
        <v>90</v>
      </c>
      <c r="H282" s="24" t="s">
        <v>91</v>
      </c>
      <c r="I282" s="112">
        <v>138423.4</v>
      </c>
    </row>
    <row r="283" spans="1:9" x14ac:dyDescent="0.25">
      <c r="A283" s="49">
        <v>45083</v>
      </c>
      <c r="B283" s="51" t="s">
        <v>307</v>
      </c>
      <c r="C283" s="51">
        <v>783</v>
      </c>
      <c r="D283" s="51" t="s">
        <v>308</v>
      </c>
      <c r="E283" s="51">
        <v>30</v>
      </c>
      <c r="F283" s="24"/>
      <c r="G283" s="24" t="s">
        <v>90</v>
      </c>
      <c r="H283" s="24" t="s">
        <v>91</v>
      </c>
      <c r="I283" s="112">
        <v>61600</v>
      </c>
    </row>
    <row r="284" spans="1:9" x14ac:dyDescent="0.25">
      <c r="A284" s="49">
        <v>45096</v>
      </c>
      <c r="B284" s="51" t="s">
        <v>309</v>
      </c>
      <c r="C284" s="51">
        <v>785</v>
      </c>
      <c r="D284" s="51" t="s">
        <v>175</v>
      </c>
      <c r="E284" s="51">
        <v>30</v>
      </c>
      <c r="F284" s="43"/>
      <c r="G284" s="24" t="s">
        <v>90</v>
      </c>
      <c r="H284" s="24" t="s">
        <v>91</v>
      </c>
      <c r="I284" s="112">
        <v>51791</v>
      </c>
    </row>
    <row r="285" spans="1:9" x14ac:dyDescent="0.25">
      <c r="A285" s="49"/>
      <c r="B285" s="51"/>
      <c r="C285" s="51"/>
      <c r="D285" s="51"/>
      <c r="E285" s="51"/>
      <c r="F285" s="24"/>
      <c r="G285" s="24"/>
      <c r="H285" s="24"/>
      <c r="I285" s="114">
        <f>SUM(I282:I284)</f>
        <v>251814.39999999999</v>
      </c>
    </row>
    <row r="286" spans="1:9" x14ac:dyDescent="0.25">
      <c r="A286" s="99"/>
      <c r="B286" s="100"/>
      <c r="C286" s="100"/>
      <c r="D286" s="100"/>
      <c r="E286" s="100"/>
      <c r="F286" s="103"/>
      <c r="G286" s="103"/>
      <c r="H286" s="103"/>
      <c r="I286" s="60"/>
    </row>
    <row r="287" spans="1:9" x14ac:dyDescent="0.25">
      <c r="A287" s="99"/>
      <c r="B287" s="100"/>
      <c r="C287" s="100"/>
      <c r="D287" s="100"/>
      <c r="E287" s="100"/>
      <c r="F287" s="103"/>
      <c r="G287" s="103"/>
      <c r="H287" s="103"/>
      <c r="I287" s="60"/>
    </row>
    <row r="288" spans="1:9" x14ac:dyDescent="0.25">
      <c r="A288" s="45"/>
      <c r="B288" s="46"/>
      <c r="C288" s="46"/>
      <c r="D288" s="46"/>
      <c r="E288" s="46"/>
      <c r="F288" s="19" t="s">
        <v>310</v>
      </c>
      <c r="G288" s="47"/>
      <c r="H288" s="47"/>
      <c r="I288" s="62"/>
    </row>
    <row r="289" spans="1:9" x14ac:dyDescent="0.25">
      <c r="A289" s="49">
        <v>45041</v>
      </c>
      <c r="B289" s="51" t="s">
        <v>311</v>
      </c>
      <c r="C289" s="51">
        <v>90136920</v>
      </c>
      <c r="D289" s="51" t="s">
        <v>312</v>
      </c>
      <c r="E289" s="51">
        <v>30</v>
      </c>
      <c r="F289" s="26"/>
      <c r="G289" s="24" t="s">
        <v>131</v>
      </c>
      <c r="H289" s="24" t="s">
        <v>132</v>
      </c>
      <c r="I289" s="54">
        <v>6750</v>
      </c>
    </row>
    <row r="290" spans="1:9" x14ac:dyDescent="0.25">
      <c r="A290" s="49">
        <v>45107</v>
      </c>
      <c r="B290" s="50" t="s">
        <v>313</v>
      </c>
      <c r="C290" s="50" t="s">
        <v>314</v>
      </c>
      <c r="D290" s="51" t="s">
        <v>315</v>
      </c>
      <c r="E290" s="51">
        <v>30</v>
      </c>
      <c r="F290" s="77"/>
      <c r="G290" s="24" t="s">
        <v>131</v>
      </c>
      <c r="H290" s="24" t="s">
        <v>132</v>
      </c>
      <c r="I290" s="54">
        <v>64500</v>
      </c>
    </row>
    <row r="291" spans="1:9" x14ac:dyDescent="0.25">
      <c r="A291" s="49"/>
      <c r="B291" s="51"/>
      <c r="C291" s="51"/>
      <c r="D291" s="51"/>
      <c r="E291" s="51"/>
      <c r="F291" s="76"/>
      <c r="G291" s="143"/>
      <c r="H291" s="143"/>
      <c r="I291" s="78">
        <f>SUM(I289:I290)</f>
        <v>71250</v>
      </c>
    </row>
    <row r="292" spans="1:9" x14ac:dyDescent="0.25">
      <c r="A292" s="99"/>
      <c r="B292" s="100"/>
      <c r="C292" s="100"/>
      <c r="D292" s="100"/>
      <c r="E292" s="100"/>
      <c r="F292" s="103"/>
      <c r="G292" s="103"/>
      <c r="H292" s="103"/>
      <c r="I292" s="60"/>
    </row>
    <row r="293" spans="1:9" x14ac:dyDescent="0.25">
      <c r="A293" s="99"/>
      <c r="B293" s="100"/>
      <c r="C293" s="100"/>
      <c r="D293" s="100"/>
      <c r="E293" s="100"/>
      <c r="F293" s="103"/>
      <c r="G293" s="103"/>
      <c r="H293" s="103"/>
      <c r="I293" s="60"/>
    </row>
    <row r="294" spans="1:9" x14ac:dyDescent="0.25">
      <c r="A294" s="131"/>
      <c r="B294" s="132"/>
      <c r="C294" s="132"/>
      <c r="D294" s="132"/>
      <c r="E294" s="132"/>
      <c r="F294" s="19" t="s">
        <v>316</v>
      </c>
      <c r="G294" s="115"/>
      <c r="H294" s="133"/>
      <c r="I294" s="134"/>
    </row>
    <row r="295" spans="1:9" x14ac:dyDescent="0.25">
      <c r="A295" s="135">
        <v>45091</v>
      </c>
      <c r="B295" s="136" t="s">
        <v>317</v>
      </c>
      <c r="C295" s="137" t="s">
        <v>318</v>
      </c>
      <c r="D295" s="137" t="s">
        <v>319</v>
      </c>
      <c r="E295" s="137" t="s">
        <v>320</v>
      </c>
      <c r="F295" s="138"/>
      <c r="G295" s="111" t="s">
        <v>162</v>
      </c>
      <c r="H295" s="111" t="s">
        <v>163</v>
      </c>
      <c r="I295" s="119">
        <v>64000</v>
      </c>
    </row>
    <row r="296" spans="1:9" x14ac:dyDescent="0.25">
      <c r="A296" s="139"/>
      <c r="B296" s="95"/>
      <c r="C296" s="95"/>
      <c r="D296" s="95"/>
      <c r="E296" s="95"/>
      <c r="F296" s="140"/>
      <c r="G296" s="140"/>
      <c r="H296" s="140"/>
      <c r="I296" s="114">
        <f>SUM(I295)</f>
        <v>64000</v>
      </c>
    </row>
    <row r="297" spans="1:9" x14ac:dyDescent="0.25">
      <c r="A297" s="99"/>
      <c r="B297" s="100"/>
      <c r="C297" s="100"/>
      <c r="D297" s="100"/>
      <c r="E297" s="100"/>
      <c r="F297" s="103"/>
      <c r="G297" s="103"/>
      <c r="H297" s="103"/>
      <c r="I297" s="60"/>
    </row>
    <row r="298" spans="1:9" x14ac:dyDescent="0.25">
      <c r="A298" s="99"/>
      <c r="B298" s="100"/>
      <c r="C298" s="100"/>
      <c r="D298" s="100"/>
      <c r="E298" s="100"/>
      <c r="F298" s="103"/>
      <c r="G298" s="103"/>
      <c r="H298" s="103"/>
      <c r="I298" s="60"/>
    </row>
    <row r="299" spans="1:9" x14ac:dyDescent="0.25">
      <c r="A299" s="45"/>
      <c r="B299" s="46"/>
      <c r="C299" s="46"/>
      <c r="D299" s="46"/>
      <c r="E299" s="46"/>
      <c r="F299" s="19" t="s">
        <v>321</v>
      </c>
      <c r="G299" s="47"/>
      <c r="H299" s="47"/>
      <c r="I299" s="62"/>
    </row>
    <row r="300" spans="1:9" x14ac:dyDescent="0.25">
      <c r="A300" s="49">
        <v>45097</v>
      </c>
      <c r="B300" s="51" t="s">
        <v>322</v>
      </c>
      <c r="C300" s="51">
        <v>507</v>
      </c>
      <c r="D300" s="51" t="s">
        <v>323</v>
      </c>
      <c r="E300" s="51">
        <v>30</v>
      </c>
      <c r="F300" s="65"/>
      <c r="G300" s="24" t="s">
        <v>324</v>
      </c>
      <c r="H300" s="24" t="s">
        <v>325</v>
      </c>
      <c r="I300" s="54">
        <v>5400</v>
      </c>
    </row>
    <row r="301" spans="1:9" x14ac:dyDescent="0.25">
      <c r="A301" s="49">
        <v>45104</v>
      </c>
      <c r="B301" s="51"/>
      <c r="C301" s="51">
        <v>511</v>
      </c>
      <c r="D301" s="51" t="s">
        <v>326</v>
      </c>
      <c r="E301" s="51">
        <v>30</v>
      </c>
      <c r="F301" s="65"/>
      <c r="G301" s="24" t="s">
        <v>324</v>
      </c>
      <c r="H301" s="24" t="s">
        <v>325</v>
      </c>
      <c r="I301" s="54">
        <v>3000</v>
      </c>
    </row>
    <row r="302" spans="1:9" x14ac:dyDescent="0.25">
      <c r="A302" s="49">
        <v>45113</v>
      </c>
      <c r="B302" s="51" t="s">
        <v>327</v>
      </c>
      <c r="C302" s="51">
        <v>519</v>
      </c>
      <c r="D302" s="51" t="s">
        <v>328</v>
      </c>
      <c r="E302" s="51">
        <v>30</v>
      </c>
      <c r="F302" s="65"/>
      <c r="G302" s="24" t="s">
        <v>324</v>
      </c>
      <c r="H302" s="24" t="s">
        <v>325</v>
      </c>
      <c r="I302" s="54">
        <v>3000</v>
      </c>
    </row>
    <row r="303" spans="1:9" x14ac:dyDescent="0.25">
      <c r="A303" s="49">
        <v>45119</v>
      </c>
      <c r="B303" s="51"/>
      <c r="C303" s="51">
        <v>525</v>
      </c>
      <c r="D303" s="51" t="s">
        <v>329</v>
      </c>
      <c r="E303" s="51">
        <v>30</v>
      </c>
      <c r="F303" s="65"/>
      <c r="G303" s="24" t="s">
        <v>324</v>
      </c>
      <c r="H303" s="24" t="s">
        <v>325</v>
      </c>
      <c r="I303" s="54">
        <v>5340</v>
      </c>
    </row>
    <row r="304" spans="1:9" x14ac:dyDescent="0.25">
      <c r="A304" s="49">
        <v>45127</v>
      </c>
      <c r="B304" s="51" t="s">
        <v>330</v>
      </c>
      <c r="C304" s="51">
        <v>529</v>
      </c>
      <c r="D304" s="51" t="s">
        <v>331</v>
      </c>
      <c r="E304" s="51">
        <v>30</v>
      </c>
      <c r="F304" s="65"/>
      <c r="G304" s="24" t="s">
        <v>324</v>
      </c>
      <c r="H304" s="24" t="s">
        <v>325</v>
      </c>
      <c r="I304" s="54">
        <v>5700</v>
      </c>
    </row>
    <row r="305" spans="1:9" x14ac:dyDescent="0.25">
      <c r="A305" s="49"/>
      <c r="B305" s="51"/>
      <c r="C305" s="51"/>
      <c r="D305" s="51"/>
      <c r="E305" s="51"/>
      <c r="F305" s="26"/>
      <c r="G305" s="24"/>
      <c r="H305" s="24"/>
      <c r="I305" s="56">
        <f>SUM(I300:I304)</f>
        <v>22440</v>
      </c>
    </row>
    <row r="306" spans="1:9" x14ac:dyDescent="0.25">
      <c r="A306" s="99"/>
      <c r="B306" s="100"/>
      <c r="C306" s="100"/>
      <c r="D306" s="100"/>
      <c r="E306" s="100"/>
      <c r="F306" s="144"/>
      <c r="G306" s="103"/>
      <c r="H306" s="103"/>
      <c r="I306" s="60"/>
    </row>
    <row r="307" spans="1:9" x14ac:dyDescent="0.25">
      <c r="A307" s="99"/>
      <c r="B307" s="100"/>
      <c r="C307" s="100"/>
      <c r="D307" s="100"/>
      <c r="E307" s="100"/>
      <c r="F307" s="144"/>
      <c r="G307" s="103"/>
      <c r="H307" s="103"/>
      <c r="I307" s="60"/>
    </row>
    <row r="308" spans="1:9" x14ac:dyDescent="0.25">
      <c r="A308" s="145"/>
      <c r="B308" s="146"/>
      <c r="C308" s="146"/>
      <c r="D308" s="146"/>
      <c r="E308" s="146"/>
      <c r="F308" s="93" t="s">
        <v>332</v>
      </c>
      <c r="G308" s="130"/>
      <c r="H308" s="130"/>
      <c r="I308" s="107"/>
    </row>
    <row r="309" spans="1:9" x14ac:dyDescent="0.25">
      <c r="A309" s="108">
        <v>42794</v>
      </c>
      <c r="B309" s="109">
        <v>17353</v>
      </c>
      <c r="C309" s="109">
        <v>295</v>
      </c>
      <c r="D309" s="109"/>
      <c r="E309" s="109"/>
      <c r="F309" s="110" t="s">
        <v>333</v>
      </c>
      <c r="G309" s="111" t="s">
        <v>334</v>
      </c>
      <c r="H309" s="24" t="s">
        <v>335</v>
      </c>
      <c r="I309" s="112">
        <v>5634.5</v>
      </c>
    </row>
    <row r="310" spans="1:9" x14ac:dyDescent="0.25">
      <c r="A310" s="108">
        <v>42821</v>
      </c>
      <c r="B310" s="109">
        <v>17498</v>
      </c>
      <c r="C310" s="109">
        <v>298</v>
      </c>
      <c r="D310" s="109"/>
      <c r="E310" s="109"/>
      <c r="F310" s="113"/>
      <c r="G310" s="111" t="s">
        <v>334</v>
      </c>
      <c r="H310" s="24" t="s">
        <v>335</v>
      </c>
      <c r="I310" s="112">
        <v>5634.5</v>
      </c>
    </row>
    <row r="311" spans="1:9" x14ac:dyDescent="0.25">
      <c r="A311" s="108">
        <v>42879</v>
      </c>
      <c r="B311" s="109">
        <v>17796</v>
      </c>
      <c r="C311" s="109">
        <v>305</v>
      </c>
      <c r="D311" s="109"/>
      <c r="E311" s="109"/>
      <c r="F311" s="113"/>
      <c r="G311" s="111" t="s">
        <v>334</v>
      </c>
      <c r="H311" s="24" t="s">
        <v>335</v>
      </c>
      <c r="I311" s="112">
        <v>5634.5</v>
      </c>
    </row>
    <row r="312" spans="1:9" x14ac:dyDescent="0.25">
      <c r="A312" s="108">
        <v>42902</v>
      </c>
      <c r="B312" s="109">
        <v>17942</v>
      </c>
      <c r="C312" s="109">
        <v>308</v>
      </c>
      <c r="D312" s="109"/>
      <c r="E312" s="109"/>
      <c r="F312" s="113"/>
      <c r="G312" s="111" t="s">
        <v>334</v>
      </c>
      <c r="H312" s="24" t="s">
        <v>335</v>
      </c>
      <c r="I312" s="112">
        <v>5634.5</v>
      </c>
    </row>
    <row r="313" spans="1:9" x14ac:dyDescent="0.25">
      <c r="A313" s="108">
        <v>42940</v>
      </c>
      <c r="B313" s="109">
        <v>18162</v>
      </c>
      <c r="C313" s="109">
        <v>312</v>
      </c>
      <c r="D313" s="109"/>
      <c r="E313" s="109"/>
      <c r="F313" s="113"/>
      <c r="G313" s="111" t="s">
        <v>334</v>
      </c>
      <c r="H313" s="24" t="s">
        <v>335</v>
      </c>
      <c r="I313" s="112">
        <v>5634.5</v>
      </c>
    </row>
    <row r="314" spans="1:9" x14ac:dyDescent="0.25">
      <c r="A314" s="108">
        <v>42976</v>
      </c>
      <c r="B314" s="109">
        <v>18687</v>
      </c>
      <c r="C314" s="109">
        <v>318</v>
      </c>
      <c r="D314" s="109"/>
      <c r="E314" s="109"/>
      <c r="F314" s="113"/>
      <c r="G314" s="111" t="s">
        <v>334</v>
      </c>
      <c r="H314" s="24" t="s">
        <v>335</v>
      </c>
      <c r="I314" s="112">
        <v>5634.5</v>
      </c>
    </row>
    <row r="315" spans="1:9" x14ac:dyDescent="0.25">
      <c r="A315" s="108">
        <v>43069</v>
      </c>
      <c r="B315" s="109">
        <v>18991</v>
      </c>
      <c r="C315" s="109">
        <v>330</v>
      </c>
      <c r="D315" s="109"/>
      <c r="E315" s="109"/>
      <c r="F315" s="113"/>
      <c r="G315" s="111" t="s">
        <v>334</v>
      </c>
      <c r="H315" s="24" t="s">
        <v>335</v>
      </c>
      <c r="I315" s="112">
        <v>5634.5</v>
      </c>
    </row>
    <row r="316" spans="1:9" x14ac:dyDescent="0.25">
      <c r="A316" s="108">
        <v>43097</v>
      </c>
      <c r="B316" s="109">
        <v>19094</v>
      </c>
      <c r="C316" s="109">
        <v>333</v>
      </c>
      <c r="D316" s="109"/>
      <c r="E316" s="109"/>
      <c r="F316" s="113"/>
      <c r="G316" s="111" t="s">
        <v>334</v>
      </c>
      <c r="H316" s="24" t="s">
        <v>335</v>
      </c>
      <c r="I316" s="112">
        <v>5634.5</v>
      </c>
    </row>
    <row r="317" spans="1:9" x14ac:dyDescent="0.25">
      <c r="A317" s="108">
        <v>43130</v>
      </c>
      <c r="B317" s="109">
        <v>19300</v>
      </c>
      <c r="C317" s="109">
        <v>338</v>
      </c>
      <c r="D317" s="109"/>
      <c r="E317" s="109"/>
      <c r="F317" s="110"/>
      <c r="G317" s="111" t="s">
        <v>334</v>
      </c>
      <c r="H317" s="24" t="s">
        <v>335</v>
      </c>
      <c r="I317" s="112">
        <v>5634.5</v>
      </c>
    </row>
    <row r="318" spans="1:9" x14ac:dyDescent="0.25">
      <c r="A318" s="108">
        <v>43159</v>
      </c>
      <c r="B318" s="109">
        <v>19396</v>
      </c>
      <c r="C318" s="109">
        <v>341</v>
      </c>
      <c r="D318" s="109"/>
      <c r="E318" s="109"/>
      <c r="F318" s="110"/>
      <c r="G318" s="111" t="s">
        <v>334</v>
      </c>
      <c r="H318" s="24" t="s">
        <v>335</v>
      </c>
      <c r="I318" s="112">
        <v>5634.5</v>
      </c>
    </row>
    <row r="319" spans="1:9" x14ac:dyDescent="0.25">
      <c r="A319" s="108">
        <v>43187</v>
      </c>
      <c r="B319" s="109">
        <v>19662</v>
      </c>
      <c r="C319" s="109">
        <v>345</v>
      </c>
      <c r="D319" s="109"/>
      <c r="E319" s="109"/>
      <c r="F319" s="147"/>
      <c r="G319" s="111" t="s">
        <v>334</v>
      </c>
      <c r="H319" s="24" t="s">
        <v>335</v>
      </c>
      <c r="I319" s="112">
        <v>5634.5</v>
      </c>
    </row>
    <row r="320" spans="1:9" x14ac:dyDescent="0.25">
      <c r="A320" s="108"/>
      <c r="B320" s="109"/>
      <c r="C320" s="109"/>
      <c r="D320" s="109"/>
      <c r="E320" s="109"/>
      <c r="F320" s="113"/>
      <c r="G320" s="111"/>
      <c r="H320" s="111"/>
      <c r="I320" s="114">
        <f>SUM(I309:I319)</f>
        <v>61979.5</v>
      </c>
    </row>
    <row r="321" spans="1:9" x14ac:dyDescent="0.25">
      <c r="A321" s="99"/>
      <c r="B321" s="100"/>
      <c r="C321" s="100"/>
      <c r="D321" s="100"/>
      <c r="E321" s="100"/>
      <c r="F321" s="101"/>
      <c r="G321" s="103"/>
      <c r="H321" s="103"/>
      <c r="I321" s="60"/>
    </row>
    <row r="322" spans="1:9" x14ac:dyDescent="0.25">
      <c r="A322" s="99"/>
      <c r="B322" s="100"/>
      <c r="C322" s="100"/>
      <c r="D322" s="100"/>
      <c r="E322" s="100"/>
      <c r="F322" s="101"/>
      <c r="G322" s="103"/>
      <c r="H322" s="103"/>
      <c r="I322" s="60"/>
    </row>
    <row r="323" spans="1:9" x14ac:dyDescent="0.25">
      <c r="A323" s="99"/>
      <c r="B323" s="100"/>
      <c r="C323" s="100"/>
      <c r="D323" s="100"/>
      <c r="E323" s="100"/>
      <c r="F323" s="101"/>
      <c r="G323" s="103"/>
      <c r="H323" s="103"/>
      <c r="I323" s="60"/>
    </row>
    <row r="324" spans="1:9" x14ac:dyDescent="0.25">
      <c r="A324" s="145"/>
      <c r="B324" s="146"/>
      <c r="C324" s="146"/>
      <c r="D324" s="146"/>
      <c r="E324" s="146"/>
      <c r="F324" s="93" t="s">
        <v>336</v>
      </c>
      <c r="G324" s="130"/>
      <c r="H324" s="130"/>
      <c r="I324" s="107"/>
    </row>
    <row r="325" spans="1:9" x14ac:dyDescent="0.25">
      <c r="A325" s="108">
        <v>45131</v>
      </c>
      <c r="B325" s="148"/>
      <c r="C325" s="148" t="s">
        <v>337</v>
      </c>
      <c r="D325" s="148" t="s">
        <v>338</v>
      </c>
      <c r="E325" s="149">
        <v>90</v>
      </c>
      <c r="F325" s="119"/>
      <c r="G325" s="53" t="s">
        <v>339</v>
      </c>
      <c r="H325" s="150" t="s">
        <v>91</v>
      </c>
      <c r="I325" s="119">
        <v>29209.26</v>
      </c>
    </row>
    <row r="326" spans="1:9" x14ac:dyDescent="0.25">
      <c r="A326" s="108"/>
      <c r="B326" s="109"/>
      <c r="C326" s="109"/>
      <c r="D326" s="109"/>
      <c r="E326" s="109"/>
      <c r="F326" s="119"/>
      <c r="G326" s="111"/>
      <c r="H326" s="111"/>
      <c r="I326" s="120">
        <f>SUM(I325)</f>
        <v>29209.26</v>
      </c>
    </row>
    <row r="327" spans="1:9" x14ac:dyDescent="0.25">
      <c r="A327" s="99"/>
      <c r="B327" s="100"/>
      <c r="C327" s="100"/>
      <c r="D327" s="100"/>
      <c r="E327" s="100"/>
      <c r="F327" s="101"/>
      <c r="G327" s="103"/>
      <c r="H327" s="103"/>
      <c r="I327" s="60"/>
    </row>
    <row r="328" spans="1:9" x14ac:dyDescent="0.25">
      <c r="A328" s="99"/>
      <c r="B328" s="100"/>
      <c r="C328" s="100"/>
      <c r="D328" s="100"/>
      <c r="E328" s="100"/>
      <c r="F328" s="101"/>
      <c r="G328" s="103"/>
      <c r="H328" s="103"/>
      <c r="I328" s="60"/>
    </row>
    <row r="329" spans="1:9" x14ac:dyDescent="0.25">
      <c r="A329" s="94"/>
      <c r="B329" s="95"/>
      <c r="C329" s="95"/>
      <c r="D329" s="95"/>
      <c r="E329" s="95"/>
      <c r="F329" s="96" t="s">
        <v>207</v>
      </c>
      <c r="G329" s="97" t="s">
        <v>208</v>
      </c>
      <c r="H329" s="97"/>
      <c r="I329" s="98">
        <f>I252+I258+I285+I291+I305+I320+I268+I326+I278+I263+I296</f>
        <v>2859154.85</v>
      </c>
    </row>
    <row r="330" spans="1:9" x14ac:dyDescent="0.25">
      <c r="A330" s="57"/>
      <c r="B330" s="58"/>
      <c r="C330" s="58"/>
      <c r="D330" s="58"/>
      <c r="E330" s="58"/>
      <c r="F330" s="122"/>
      <c r="G330" s="33"/>
      <c r="H330" s="33"/>
      <c r="I330" s="123"/>
    </row>
    <row r="331" spans="1:9" x14ac:dyDescent="0.25">
      <c r="A331" s="57"/>
      <c r="B331" s="58"/>
      <c r="C331" s="58"/>
      <c r="D331" s="58"/>
      <c r="E331" s="58"/>
      <c r="F331" s="122"/>
      <c r="G331" s="33"/>
      <c r="H331" s="33"/>
      <c r="I331" s="123"/>
    </row>
    <row r="332" spans="1:9" x14ac:dyDescent="0.25">
      <c r="A332" s="57"/>
      <c r="B332" s="58"/>
      <c r="C332" s="58"/>
      <c r="D332" s="58"/>
      <c r="E332" s="58"/>
      <c r="F332" s="122"/>
      <c r="G332" s="33"/>
      <c r="H332" s="33"/>
      <c r="I332" s="123"/>
    </row>
    <row r="333" spans="1:9" x14ac:dyDescent="0.25">
      <c r="A333" s="145"/>
      <c r="B333" s="146"/>
      <c r="C333" s="146"/>
      <c r="D333" s="146"/>
      <c r="E333" s="146"/>
      <c r="F333" s="93" t="s">
        <v>340</v>
      </c>
      <c r="G333" s="130"/>
      <c r="H333" s="130"/>
      <c r="I333" s="107"/>
    </row>
    <row r="334" spans="1:9" x14ac:dyDescent="0.25">
      <c r="A334" s="108">
        <v>45117</v>
      </c>
      <c r="B334" s="148" t="s">
        <v>341</v>
      </c>
      <c r="C334" s="148" t="s">
        <v>342</v>
      </c>
      <c r="D334" s="148" t="s">
        <v>343</v>
      </c>
      <c r="E334" s="151">
        <v>45</v>
      </c>
      <c r="F334" s="152"/>
      <c r="G334" s="111" t="s">
        <v>290</v>
      </c>
      <c r="H334" s="153" t="s">
        <v>291</v>
      </c>
      <c r="I334" s="119">
        <v>54174.93</v>
      </c>
    </row>
    <row r="335" spans="1:9" x14ac:dyDescent="0.25">
      <c r="A335" s="108">
        <v>45131</v>
      </c>
      <c r="B335" s="148" t="s">
        <v>344</v>
      </c>
      <c r="C335" s="148" t="s">
        <v>345</v>
      </c>
      <c r="D335" s="148" t="s">
        <v>346</v>
      </c>
      <c r="E335" s="151">
        <v>45</v>
      </c>
      <c r="F335" s="152"/>
      <c r="G335" s="111" t="s">
        <v>290</v>
      </c>
      <c r="H335" s="154" t="s">
        <v>291</v>
      </c>
      <c r="I335" s="119">
        <v>128207</v>
      </c>
    </row>
    <row r="336" spans="1:9" x14ac:dyDescent="0.25">
      <c r="A336" s="108"/>
      <c r="B336" s="109"/>
      <c r="C336" s="109"/>
      <c r="D336" s="109"/>
      <c r="E336" s="109"/>
      <c r="F336" s="119"/>
      <c r="G336" s="111"/>
      <c r="H336" s="111"/>
      <c r="I336" s="120">
        <f>SUM(I334:I335)</f>
        <v>182381.93</v>
      </c>
    </row>
    <row r="337" spans="1:9" x14ac:dyDescent="0.25">
      <c r="A337" s="57"/>
      <c r="B337" s="58"/>
      <c r="C337" s="58"/>
      <c r="D337" s="58"/>
      <c r="E337" s="58"/>
      <c r="F337" s="122"/>
      <c r="G337" s="33"/>
      <c r="H337" s="33"/>
      <c r="I337" s="123"/>
    </row>
    <row r="338" spans="1:9" x14ac:dyDescent="0.25">
      <c r="A338" s="57"/>
      <c r="B338" s="58"/>
      <c r="C338" s="58"/>
      <c r="D338" s="58"/>
      <c r="E338" s="58"/>
      <c r="F338" s="122"/>
      <c r="G338" s="33"/>
      <c r="H338" s="33"/>
      <c r="I338" s="123"/>
    </row>
    <row r="339" spans="1:9" x14ac:dyDescent="0.25">
      <c r="A339" s="155"/>
      <c r="B339" s="156"/>
      <c r="C339" s="156"/>
      <c r="D339" s="156"/>
      <c r="E339" s="156"/>
      <c r="F339" s="73" t="s">
        <v>347</v>
      </c>
      <c r="G339" s="157"/>
      <c r="H339" s="157"/>
      <c r="I339" s="62"/>
    </row>
    <row r="340" spans="1:9" x14ac:dyDescent="0.25">
      <c r="A340" s="49">
        <v>45111</v>
      </c>
      <c r="B340" s="50" t="s">
        <v>348</v>
      </c>
      <c r="C340" s="50" t="s">
        <v>349</v>
      </c>
      <c r="D340" s="50" t="s">
        <v>350</v>
      </c>
      <c r="E340" s="23">
        <v>90</v>
      </c>
      <c r="F340" s="158"/>
      <c r="G340" s="24" t="s">
        <v>351</v>
      </c>
      <c r="H340" s="24" t="s">
        <v>352</v>
      </c>
      <c r="I340" s="76">
        <v>35400</v>
      </c>
    </row>
    <row r="341" spans="1:9" x14ac:dyDescent="0.25">
      <c r="A341" s="49">
        <v>45134</v>
      </c>
      <c r="B341" s="50" t="s">
        <v>353</v>
      </c>
      <c r="C341" s="50" t="s">
        <v>354</v>
      </c>
      <c r="D341" s="50" t="s">
        <v>355</v>
      </c>
      <c r="E341" s="23">
        <v>90</v>
      </c>
      <c r="F341" s="158"/>
      <c r="G341" s="24" t="s">
        <v>351</v>
      </c>
      <c r="H341" s="24" t="s">
        <v>352</v>
      </c>
      <c r="I341" s="76">
        <v>17747.2</v>
      </c>
    </row>
    <row r="342" spans="1:9" x14ac:dyDescent="0.25">
      <c r="A342" s="49"/>
      <c r="B342" s="51"/>
      <c r="C342" s="51"/>
      <c r="D342" s="51"/>
      <c r="E342" s="51"/>
      <c r="F342" s="87"/>
      <c r="G342" s="24"/>
      <c r="H342" s="24"/>
      <c r="I342" s="78">
        <f>SUM(I340:J341)</f>
        <v>53147.199999999997</v>
      </c>
    </row>
    <row r="343" spans="1:9" x14ac:dyDescent="0.25">
      <c r="A343" s="57"/>
      <c r="B343" s="58"/>
      <c r="C343" s="58"/>
      <c r="D343" s="58"/>
      <c r="E343" s="58"/>
      <c r="F343" s="122"/>
      <c r="G343" s="33"/>
      <c r="H343" s="33"/>
      <c r="I343" s="123"/>
    </row>
    <row r="344" spans="1:9" x14ac:dyDescent="0.25">
      <c r="A344" s="57"/>
      <c r="B344" s="58"/>
      <c r="C344" s="58"/>
      <c r="D344" s="58"/>
      <c r="E344" s="58"/>
      <c r="F344" s="122"/>
      <c r="G344" s="33"/>
      <c r="H344" s="33"/>
      <c r="I344" s="123"/>
    </row>
    <row r="345" spans="1:9" x14ac:dyDescent="0.25">
      <c r="A345" s="145"/>
      <c r="B345" s="146"/>
      <c r="C345" s="146"/>
      <c r="D345" s="146"/>
      <c r="E345" s="146"/>
      <c r="F345" s="93" t="s">
        <v>356</v>
      </c>
      <c r="G345" s="130"/>
      <c r="H345" s="130"/>
      <c r="I345" s="107"/>
    </row>
    <row r="346" spans="1:9" x14ac:dyDescent="0.25">
      <c r="A346" s="108">
        <v>45107</v>
      </c>
      <c r="B346" s="148" t="s">
        <v>357</v>
      </c>
      <c r="C346" s="148" t="s">
        <v>358</v>
      </c>
      <c r="D346" s="148" t="s">
        <v>359</v>
      </c>
      <c r="E346" s="151">
        <v>30</v>
      </c>
      <c r="F346" s="119"/>
      <c r="G346" s="111" t="s">
        <v>162</v>
      </c>
      <c r="H346" s="111" t="s">
        <v>163</v>
      </c>
      <c r="I346" s="119">
        <v>30000</v>
      </c>
    </row>
    <row r="347" spans="1:9" x14ac:dyDescent="0.25">
      <c r="A347" s="108"/>
      <c r="B347" s="109"/>
      <c r="C347" s="109"/>
      <c r="D347" s="109"/>
      <c r="E347" s="109"/>
      <c r="F347" s="119"/>
      <c r="G347" s="111"/>
      <c r="H347" s="111"/>
      <c r="I347" s="120">
        <f>SUM(I346:I346)</f>
        <v>30000</v>
      </c>
    </row>
    <row r="348" spans="1:9" x14ac:dyDescent="0.25">
      <c r="A348" s="57"/>
      <c r="B348" s="58"/>
      <c r="C348" s="58"/>
      <c r="D348" s="58"/>
      <c r="E348" s="58"/>
      <c r="F348" s="122"/>
      <c r="G348" s="33"/>
      <c r="H348" s="33"/>
      <c r="I348" s="123"/>
    </row>
    <row r="349" spans="1:9" x14ac:dyDescent="0.25">
      <c r="A349" s="57"/>
      <c r="B349" s="58"/>
      <c r="C349" s="58"/>
      <c r="D349" s="58"/>
      <c r="E349" s="58"/>
      <c r="F349" s="122"/>
      <c r="G349" s="33"/>
      <c r="H349" s="33"/>
      <c r="I349" s="123"/>
    </row>
    <row r="350" spans="1:9" x14ac:dyDescent="0.25">
      <c r="A350" s="145"/>
      <c r="B350" s="146"/>
      <c r="C350" s="146"/>
      <c r="D350" s="146"/>
      <c r="E350" s="146"/>
      <c r="F350" s="93" t="s">
        <v>360</v>
      </c>
      <c r="G350" s="130"/>
      <c r="H350" s="130"/>
      <c r="I350" s="107"/>
    </row>
    <row r="351" spans="1:9" x14ac:dyDescent="0.25">
      <c r="A351" s="108">
        <v>45071</v>
      </c>
      <c r="B351" s="148" t="s">
        <v>361</v>
      </c>
      <c r="C351" s="148" t="s">
        <v>362</v>
      </c>
      <c r="D351" s="148" t="s">
        <v>363</v>
      </c>
      <c r="E351" s="151">
        <v>60</v>
      </c>
      <c r="F351" s="119"/>
      <c r="G351" s="111" t="s">
        <v>162</v>
      </c>
      <c r="H351" s="111" t="s">
        <v>163</v>
      </c>
      <c r="I351" s="119">
        <v>42525</v>
      </c>
    </row>
    <row r="352" spans="1:9" x14ac:dyDescent="0.25">
      <c r="A352" s="108">
        <v>45071</v>
      </c>
      <c r="B352" s="148" t="s">
        <v>364</v>
      </c>
      <c r="C352" s="148" t="s">
        <v>365</v>
      </c>
      <c r="D352" s="148" t="s">
        <v>366</v>
      </c>
      <c r="E352" s="151">
        <v>60</v>
      </c>
      <c r="F352" s="138"/>
      <c r="G352" s="111" t="s">
        <v>162</v>
      </c>
      <c r="H352" s="111" t="s">
        <v>163</v>
      </c>
      <c r="I352" s="119">
        <v>5226</v>
      </c>
    </row>
    <row r="353" spans="1:9" x14ac:dyDescent="0.25">
      <c r="A353" s="108"/>
      <c r="B353" s="109"/>
      <c r="C353" s="109"/>
      <c r="D353" s="109"/>
      <c r="E353" s="109"/>
      <c r="F353" s="119"/>
      <c r="G353" s="111"/>
      <c r="H353" s="111"/>
      <c r="I353" s="120">
        <f>SUM(I351:I352)</f>
        <v>47751</v>
      </c>
    </row>
    <row r="354" spans="1:9" x14ac:dyDescent="0.25">
      <c r="A354" s="57"/>
      <c r="B354" s="58"/>
      <c r="C354" s="58"/>
      <c r="D354" s="58"/>
      <c r="E354" s="58"/>
      <c r="F354" s="122"/>
      <c r="G354" s="33"/>
      <c r="H354" s="33"/>
      <c r="I354" s="123"/>
    </row>
    <row r="355" spans="1:9" x14ac:dyDescent="0.25">
      <c r="A355" s="57"/>
      <c r="B355" s="58"/>
      <c r="C355" s="58"/>
      <c r="D355" s="58"/>
      <c r="E355" s="58"/>
      <c r="F355" s="122"/>
      <c r="G355" s="33"/>
      <c r="H355" s="33"/>
      <c r="I355" s="123"/>
    </row>
    <row r="356" spans="1:9" x14ac:dyDescent="0.25">
      <c r="A356" s="155"/>
      <c r="B356" s="156"/>
      <c r="C356" s="156"/>
      <c r="D356" s="156"/>
      <c r="E356" s="156"/>
      <c r="F356" s="73" t="s">
        <v>367</v>
      </c>
      <c r="G356" s="157"/>
      <c r="H356" s="157"/>
      <c r="I356" s="62"/>
    </row>
    <row r="357" spans="1:9" x14ac:dyDescent="0.25">
      <c r="A357" s="49">
        <v>45086</v>
      </c>
      <c r="B357" s="50" t="s">
        <v>368</v>
      </c>
      <c r="C357" s="50" t="s">
        <v>369</v>
      </c>
      <c r="D357" s="50" t="s">
        <v>370</v>
      </c>
      <c r="E357" s="23">
        <v>30</v>
      </c>
      <c r="F357" s="138"/>
      <c r="G357" s="24" t="s">
        <v>371</v>
      </c>
      <c r="H357" s="159" t="s">
        <v>372</v>
      </c>
      <c r="I357" s="76">
        <v>67657.47</v>
      </c>
    </row>
    <row r="358" spans="1:9" x14ac:dyDescent="0.25">
      <c r="A358" s="49">
        <v>45114</v>
      </c>
      <c r="B358" s="50" t="s">
        <v>373</v>
      </c>
      <c r="C358" s="50" t="s">
        <v>374</v>
      </c>
      <c r="D358" s="50" t="s">
        <v>375</v>
      </c>
      <c r="E358" s="23">
        <v>30</v>
      </c>
      <c r="F358" s="52"/>
      <c r="G358" s="24" t="s">
        <v>131</v>
      </c>
      <c r="H358" s="160" t="s">
        <v>132</v>
      </c>
      <c r="I358" s="76">
        <v>133649.4</v>
      </c>
    </row>
    <row r="359" spans="1:9" x14ac:dyDescent="0.25">
      <c r="A359" s="49">
        <v>45124</v>
      </c>
      <c r="B359" s="50" t="s">
        <v>376</v>
      </c>
      <c r="C359" s="50" t="s">
        <v>377</v>
      </c>
      <c r="D359" s="50" t="s">
        <v>378</v>
      </c>
      <c r="E359" s="23">
        <v>30</v>
      </c>
      <c r="F359" s="52"/>
      <c r="G359" s="24" t="s">
        <v>131</v>
      </c>
      <c r="H359" s="159" t="s">
        <v>132</v>
      </c>
      <c r="I359" s="76">
        <v>164609.10999999999</v>
      </c>
    </row>
    <row r="360" spans="1:9" x14ac:dyDescent="0.25">
      <c r="A360" s="49">
        <v>45125</v>
      </c>
      <c r="B360" s="50" t="s">
        <v>379</v>
      </c>
      <c r="C360" s="50" t="s">
        <v>380</v>
      </c>
      <c r="D360" s="50" t="s">
        <v>381</v>
      </c>
      <c r="E360" s="23">
        <v>30</v>
      </c>
      <c r="F360" s="52"/>
      <c r="G360" s="24" t="s">
        <v>131</v>
      </c>
      <c r="H360" s="160" t="s">
        <v>132</v>
      </c>
      <c r="I360" s="76">
        <v>255134.88</v>
      </c>
    </row>
    <row r="361" spans="1:9" x14ac:dyDescent="0.25">
      <c r="A361" s="49"/>
      <c r="B361" s="51"/>
      <c r="C361" s="51"/>
      <c r="D361" s="51"/>
      <c r="E361" s="51"/>
      <c r="F361" s="76"/>
      <c r="G361" s="24"/>
      <c r="H361" s="24"/>
      <c r="I361" s="78">
        <f>SUM(I357:I360)</f>
        <v>621050.86</v>
      </c>
    </row>
    <row r="362" spans="1:9" x14ac:dyDescent="0.25">
      <c r="A362" s="57"/>
      <c r="B362" s="58"/>
      <c r="C362" s="58"/>
      <c r="D362" s="58"/>
      <c r="E362" s="58"/>
      <c r="F362" s="122"/>
      <c r="G362" s="33"/>
      <c r="H362" s="33"/>
      <c r="I362" s="123"/>
    </row>
    <row r="363" spans="1:9" x14ac:dyDescent="0.25">
      <c r="A363" s="57"/>
      <c r="B363" s="58"/>
      <c r="C363" s="58"/>
      <c r="D363" s="58"/>
      <c r="E363" s="58" t="s">
        <v>382</v>
      </c>
      <c r="F363" s="122"/>
      <c r="G363" s="33"/>
      <c r="H363" s="33"/>
      <c r="I363" s="123"/>
    </row>
    <row r="364" spans="1:9" x14ac:dyDescent="0.25">
      <c r="A364" s="145"/>
      <c r="B364" s="146"/>
      <c r="C364" s="146"/>
      <c r="D364" s="146"/>
      <c r="E364" s="146"/>
      <c r="F364" s="93" t="s">
        <v>383</v>
      </c>
      <c r="G364" s="130"/>
      <c r="H364" s="130"/>
      <c r="I364" s="107"/>
    </row>
    <row r="365" spans="1:9" x14ac:dyDescent="0.25">
      <c r="A365" s="108">
        <v>45125</v>
      </c>
      <c r="B365" s="148" t="s">
        <v>384</v>
      </c>
      <c r="C365" s="148" t="s">
        <v>385</v>
      </c>
      <c r="D365" s="148" t="s">
        <v>386</v>
      </c>
      <c r="E365" s="151">
        <v>30</v>
      </c>
      <c r="F365" s="81"/>
      <c r="G365" s="24" t="s">
        <v>131</v>
      </c>
      <c r="H365" s="160" t="s">
        <v>132</v>
      </c>
      <c r="I365" s="119">
        <v>82570.5</v>
      </c>
    </row>
    <row r="366" spans="1:9" x14ac:dyDescent="0.25">
      <c r="A366" s="108"/>
      <c r="B366" s="109"/>
      <c r="C366" s="109"/>
      <c r="D366" s="109"/>
      <c r="E366" s="109"/>
      <c r="F366" s="119"/>
      <c r="G366" s="161"/>
      <c r="H366" s="111"/>
      <c r="I366" s="120">
        <f>SUM(I365:I365)</f>
        <v>82570.5</v>
      </c>
    </row>
    <row r="367" spans="1:9" x14ac:dyDescent="0.25">
      <c r="A367" s="57"/>
      <c r="B367" s="58"/>
      <c r="C367" s="58"/>
      <c r="D367" s="58"/>
      <c r="E367" s="58"/>
      <c r="F367" s="122"/>
      <c r="G367" s="33"/>
      <c r="H367" s="33"/>
      <c r="I367" s="123"/>
    </row>
    <row r="368" spans="1:9" x14ac:dyDescent="0.25">
      <c r="A368" s="57"/>
      <c r="B368" s="58"/>
      <c r="C368" s="58"/>
      <c r="D368" s="58"/>
      <c r="E368" s="58"/>
      <c r="F368" s="122"/>
      <c r="G368" s="33"/>
      <c r="H368" s="33"/>
      <c r="I368" s="123"/>
    </row>
    <row r="369" spans="1:9" x14ac:dyDescent="0.25">
      <c r="A369" s="124"/>
      <c r="B369" s="125"/>
      <c r="C369" s="125"/>
      <c r="D369" s="125"/>
      <c r="E369" s="125"/>
      <c r="F369" s="93" t="s">
        <v>387</v>
      </c>
      <c r="G369" s="47"/>
      <c r="H369" s="115"/>
      <c r="I369" s="126"/>
    </row>
    <row r="370" spans="1:9" x14ac:dyDescent="0.25">
      <c r="A370" s="49">
        <v>45069</v>
      </c>
      <c r="B370" s="51" t="s">
        <v>388</v>
      </c>
      <c r="C370" s="92">
        <v>20055</v>
      </c>
      <c r="D370" s="92" t="s">
        <v>389</v>
      </c>
      <c r="E370" s="51">
        <v>90</v>
      </c>
      <c r="F370" s="81"/>
      <c r="G370" s="24" t="s">
        <v>390</v>
      </c>
      <c r="H370" s="24" t="s">
        <v>163</v>
      </c>
      <c r="I370" s="76">
        <v>115528</v>
      </c>
    </row>
    <row r="371" spans="1:9" x14ac:dyDescent="0.25">
      <c r="A371" s="49">
        <v>45084</v>
      </c>
      <c r="B371" s="51" t="s">
        <v>391</v>
      </c>
      <c r="C371" s="92">
        <v>20168</v>
      </c>
      <c r="D371" s="92" t="s">
        <v>392</v>
      </c>
      <c r="E371" s="51">
        <v>90</v>
      </c>
      <c r="F371" s="138"/>
      <c r="G371" s="24" t="s">
        <v>390</v>
      </c>
      <c r="H371" s="24" t="s">
        <v>163</v>
      </c>
      <c r="I371" s="76">
        <v>229640</v>
      </c>
    </row>
    <row r="372" spans="1:9" x14ac:dyDescent="0.25">
      <c r="A372" s="49">
        <v>45097</v>
      </c>
      <c r="B372" s="71" t="s">
        <v>393</v>
      </c>
      <c r="C372" s="92">
        <v>208</v>
      </c>
      <c r="D372" s="92" t="s">
        <v>394</v>
      </c>
      <c r="E372" s="71"/>
      <c r="F372" s="162"/>
      <c r="G372" s="163" t="s">
        <v>395</v>
      </c>
      <c r="H372" s="24" t="s">
        <v>163</v>
      </c>
      <c r="I372" s="76">
        <v>-22425</v>
      </c>
    </row>
    <row r="373" spans="1:9" x14ac:dyDescent="0.25">
      <c r="A373" s="49">
        <v>45089</v>
      </c>
      <c r="B373" s="51" t="s">
        <v>396</v>
      </c>
      <c r="C373" s="92">
        <v>20185</v>
      </c>
      <c r="D373" s="92" t="s">
        <v>397</v>
      </c>
      <c r="E373" s="51">
        <v>90</v>
      </c>
      <c r="F373" s="81"/>
      <c r="G373" s="24" t="s">
        <v>390</v>
      </c>
      <c r="H373" s="24" t="s">
        <v>163</v>
      </c>
      <c r="I373" s="76">
        <v>15999.97</v>
      </c>
    </row>
    <row r="374" spans="1:9" x14ac:dyDescent="0.25">
      <c r="A374" s="49">
        <v>45093</v>
      </c>
      <c r="B374" s="51" t="s">
        <v>398</v>
      </c>
      <c r="C374" s="92">
        <v>20242</v>
      </c>
      <c r="D374" s="92" t="s">
        <v>399</v>
      </c>
      <c r="E374" s="51">
        <v>90</v>
      </c>
      <c r="F374" s="81"/>
      <c r="G374" s="24" t="s">
        <v>390</v>
      </c>
      <c r="H374" s="24" t="s">
        <v>163</v>
      </c>
      <c r="I374" s="76">
        <v>86851.23</v>
      </c>
    </row>
    <row r="375" spans="1:9" x14ac:dyDescent="0.25">
      <c r="A375" s="49">
        <v>45098</v>
      </c>
      <c r="B375" s="51" t="s">
        <v>400</v>
      </c>
      <c r="C375" s="92">
        <v>20272</v>
      </c>
      <c r="D375" s="92" t="s">
        <v>401</v>
      </c>
      <c r="E375" s="51">
        <v>90</v>
      </c>
      <c r="F375" s="52"/>
      <c r="G375" s="24" t="s">
        <v>131</v>
      </c>
      <c r="H375" s="24" t="s">
        <v>132</v>
      </c>
      <c r="I375" s="76">
        <v>63517.85</v>
      </c>
    </row>
    <row r="376" spans="1:9" x14ac:dyDescent="0.25">
      <c r="A376" s="49">
        <v>45103</v>
      </c>
      <c r="B376" s="51" t="s">
        <v>402</v>
      </c>
      <c r="C376" s="92">
        <v>20328</v>
      </c>
      <c r="D376" s="92" t="s">
        <v>403</v>
      </c>
      <c r="E376" s="51">
        <v>90</v>
      </c>
      <c r="F376" s="158"/>
      <c r="G376" s="24" t="s">
        <v>390</v>
      </c>
      <c r="H376" s="24" t="s">
        <v>163</v>
      </c>
      <c r="I376" s="27">
        <v>97500</v>
      </c>
    </row>
    <row r="377" spans="1:9" x14ac:dyDescent="0.25">
      <c r="A377" s="49">
        <v>45112</v>
      </c>
      <c r="B377" s="51" t="s">
        <v>404</v>
      </c>
      <c r="C377" s="92">
        <v>20393</v>
      </c>
      <c r="D377" s="92" t="s">
        <v>405</v>
      </c>
      <c r="E377" s="51">
        <v>90</v>
      </c>
      <c r="F377" s="164"/>
      <c r="G377" s="24" t="s">
        <v>390</v>
      </c>
      <c r="H377" s="24" t="s">
        <v>163</v>
      </c>
      <c r="I377" s="27">
        <v>65500</v>
      </c>
    </row>
    <row r="378" spans="1:9" x14ac:dyDescent="0.25">
      <c r="A378" s="49">
        <v>45126</v>
      </c>
      <c r="B378" s="51" t="s">
        <v>406</v>
      </c>
      <c r="C378" s="92">
        <v>20513</v>
      </c>
      <c r="D378" s="92" t="s">
        <v>407</v>
      </c>
      <c r="E378" s="51">
        <v>90</v>
      </c>
      <c r="F378" s="165"/>
      <c r="G378" s="24" t="s">
        <v>390</v>
      </c>
      <c r="H378" s="24" t="s">
        <v>163</v>
      </c>
      <c r="I378" s="27">
        <v>305900</v>
      </c>
    </row>
    <row r="379" spans="1:9" x14ac:dyDescent="0.25">
      <c r="A379" s="49">
        <v>45134</v>
      </c>
      <c r="B379" s="51" t="s">
        <v>408</v>
      </c>
      <c r="C379" s="92">
        <v>20583</v>
      </c>
      <c r="D379" s="92" t="s">
        <v>409</v>
      </c>
      <c r="E379" s="51">
        <v>90</v>
      </c>
      <c r="F379" s="87"/>
      <c r="G379" s="24" t="s">
        <v>390</v>
      </c>
      <c r="H379" s="24" t="s">
        <v>163</v>
      </c>
      <c r="I379" s="27">
        <v>622300</v>
      </c>
    </row>
    <row r="380" spans="1:9" x14ac:dyDescent="0.25">
      <c r="A380" s="70"/>
      <c r="B380" s="71"/>
      <c r="C380" s="71"/>
      <c r="D380" s="71"/>
      <c r="E380" s="71"/>
      <c r="F380" s="72"/>
      <c r="G380" s="29"/>
      <c r="H380" s="29"/>
      <c r="I380" s="78">
        <f>SUM(I370:I379)</f>
        <v>1580312.0499999998</v>
      </c>
    </row>
    <row r="381" spans="1:9" x14ac:dyDescent="0.25">
      <c r="A381" s="57"/>
      <c r="B381" s="58"/>
      <c r="C381" s="58"/>
      <c r="D381" s="58"/>
      <c r="E381" s="58"/>
      <c r="F381" s="122"/>
      <c r="G381" s="33"/>
      <c r="H381" s="33"/>
      <c r="I381" s="123"/>
    </row>
    <row r="382" spans="1:9" x14ac:dyDescent="0.25">
      <c r="A382" s="57"/>
      <c r="B382" s="58"/>
      <c r="C382" s="58"/>
      <c r="D382" s="58"/>
      <c r="E382" s="58"/>
      <c r="F382" s="122"/>
      <c r="G382" s="33"/>
      <c r="H382" s="33"/>
      <c r="I382" s="123"/>
    </row>
    <row r="383" spans="1:9" x14ac:dyDescent="0.25">
      <c r="A383" s="45" t="s">
        <v>127</v>
      </c>
      <c r="B383" s="46"/>
      <c r="C383" s="46"/>
      <c r="D383" s="46"/>
      <c r="E383" s="46"/>
      <c r="F383" s="19" t="s">
        <v>410</v>
      </c>
      <c r="G383" s="47"/>
      <c r="H383" s="47"/>
      <c r="I383" s="166"/>
    </row>
    <row r="384" spans="1:9" x14ac:dyDescent="0.25">
      <c r="A384" s="49">
        <v>43572</v>
      </c>
      <c r="B384" s="51">
        <v>20462</v>
      </c>
      <c r="C384" s="51">
        <v>76</v>
      </c>
      <c r="D384" s="51"/>
      <c r="E384" s="51"/>
      <c r="F384" s="65" t="s">
        <v>411</v>
      </c>
      <c r="G384" s="24" t="s">
        <v>412</v>
      </c>
      <c r="H384" s="24" t="s">
        <v>137</v>
      </c>
      <c r="I384" s="54">
        <v>90100</v>
      </c>
    </row>
    <row r="385" spans="1:9" x14ac:dyDescent="0.25">
      <c r="A385" s="49">
        <v>43609</v>
      </c>
      <c r="B385" s="51">
        <v>20516</v>
      </c>
      <c r="C385" s="51">
        <v>80</v>
      </c>
      <c r="D385" s="51"/>
      <c r="E385" s="51"/>
      <c r="F385" s="55"/>
      <c r="G385" s="24" t="s">
        <v>412</v>
      </c>
      <c r="H385" s="24" t="s">
        <v>137</v>
      </c>
      <c r="I385" s="54">
        <v>91800</v>
      </c>
    </row>
    <row r="386" spans="1:9" x14ac:dyDescent="0.25">
      <c r="A386" s="49">
        <v>43616</v>
      </c>
      <c r="B386" s="167" t="s">
        <v>413</v>
      </c>
      <c r="C386" s="51">
        <v>82</v>
      </c>
      <c r="D386" s="51"/>
      <c r="E386" s="51"/>
      <c r="F386" s="55"/>
      <c r="G386" s="24" t="s">
        <v>412</v>
      </c>
      <c r="H386" s="24" t="s">
        <v>137</v>
      </c>
      <c r="I386" s="54">
        <v>91900</v>
      </c>
    </row>
    <row r="387" spans="1:9" x14ac:dyDescent="0.25">
      <c r="A387" s="49">
        <v>43676</v>
      </c>
      <c r="B387" s="51" t="s">
        <v>414</v>
      </c>
      <c r="C387" s="51">
        <v>93</v>
      </c>
      <c r="D387" s="51"/>
      <c r="E387" s="51"/>
      <c r="F387" s="55"/>
      <c r="G387" s="24" t="s">
        <v>412</v>
      </c>
      <c r="H387" s="24" t="s">
        <v>137</v>
      </c>
      <c r="I387" s="54">
        <v>88450</v>
      </c>
    </row>
    <row r="388" spans="1:9" x14ac:dyDescent="0.25">
      <c r="A388" s="49">
        <v>43679</v>
      </c>
      <c r="B388" s="51">
        <v>20671</v>
      </c>
      <c r="C388" s="51">
        <v>97</v>
      </c>
      <c r="D388" s="51"/>
      <c r="E388" s="51"/>
      <c r="F388" s="55"/>
      <c r="G388" s="24" t="s">
        <v>412</v>
      </c>
      <c r="H388" s="24" t="s">
        <v>137</v>
      </c>
      <c r="I388" s="54">
        <v>88450</v>
      </c>
    </row>
    <row r="389" spans="1:9" x14ac:dyDescent="0.25">
      <c r="A389" s="49">
        <v>43685</v>
      </c>
      <c r="B389" s="51" t="s">
        <v>415</v>
      </c>
      <c r="C389" s="51">
        <v>98</v>
      </c>
      <c r="D389" s="51"/>
      <c r="E389" s="51"/>
      <c r="F389" s="55"/>
      <c r="G389" s="24" t="s">
        <v>412</v>
      </c>
      <c r="H389" s="24" t="s">
        <v>137</v>
      </c>
      <c r="I389" s="54">
        <v>89400</v>
      </c>
    </row>
    <row r="390" spans="1:9" x14ac:dyDescent="0.25">
      <c r="A390" s="49">
        <v>43698</v>
      </c>
      <c r="B390" s="51" t="s">
        <v>416</v>
      </c>
      <c r="C390" s="51">
        <v>100</v>
      </c>
      <c r="D390" s="51"/>
      <c r="E390" s="51"/>
      <c r="F390" s="55"/>
      <c r="G390" s="24" t="s">
        <v>412</v>
      </c>
      <c r="H390" s="24" t="s">
        <v>137</v>
      </c>
      <c r="I390" s="54">
        <v>87250</v>
      </c>
    </row>
    <row r="391" spans="1:9" x14ac:dyDescent="0.25">
      <c r="A391" s="49">
        <v>43725</v>
      </c>
      <c r="B391" s="51" t="s">
        <v>417</v>
      </c>
      <c r="C391" s="51">
        <v>107</v>
      </c>
      <c r="D391" s="51"/>
      <c r="E391" s="51"/>
      <c r="F391" s="55"/>
      <c r="G391" s="24" t="s">
        <v>412</v>
      </c>
      <c r="H391" s="24" t="s">
        <v>137</v>
      </c>
      <c r="I391" s="54">
        <v>88250</v>
      </c>
    </row>
    <row r="392" spans="1:9" x14ac:dyDescent="0.25">
      <c r="A392" s="49">
        <v>43774</v>
      </c>
      <c r="B392" s="51" t="s">
        <v>418</v>
      </c>
      <c r="C392" s="51">
        <v>114</v>
      </c>
      <c r="D392" s="51"/>
      <c r="E392" s="51"/>
      <c r="F392" s="55"/>
      <c r="G392" s="24" t="s">
        <v>412</v>
      </c>
      <c r="H392" s="24" t="s">
        <v>137</v>
      </c>
      <c r="I392" s="54">
        <v>91400</v>
      </c>
    </row>
    <row r="393" spans="1:9" x14ac:dyDescent="0.25">
      <c r="A393" s="49"/>
      <c r="B393" s="51"/>
      <c r="C393" s="51"/>
      <c r="D393" s="51"/>
      <c r="E393" s="51"/>
      <c r="F393" s="55"/>
      <c r="G393" s="24"/>
      <c r="H393" s="24"/>
      <c r="I393" s="56">
        <f>SUM(I384:I392)</f>
        <v>807000</v>
      </c>
    </row>
    <row r="394" spans="1:9" x14ac:dyDescent="0.25">
      <c r="A394" s="99"/>
      <c r="B394" s="100"/>
      <c r="C394" s="100"/>
      <c r="D394" s="100"/>
      <c r="E394" s="100"/>
      <c r="F394" s="168"/>
      <c r="G394" s="103"/>
      <c r="H394" s="103"/>
      <c r="I394" s="123"/>
    </row>
    <row r="395" spans="1:9" x14ac:dyDescent="0.25">
      <c r="A395" s="99"/>
      <c r="B395" s="100"/>
      <c r="C395" s="100"/>
      <c r="D395" s="100"/>
      <c r="E395" s="100"/>
      <c r="F395" s="168"/>
      <c r="G395" s="103"/>
      <c r="H395" s="103"/>
      <c r="I395" s="123"/>
    </row>
    <row r="396" spans="1:9" x14ac:dyDescent="0.25">
      <c r="A396" s="49"/>
      <c r="B396" s="51"/>
      <c r="C396" s="51"/>
      <c r="D396" s="51"/>
      <c r="E396" s="51"/>
      <c r="F396" s="169" t="s">
        <v>207</v>
      </c>
      <c r="G396" s="170" t="s">
        <v>208</v>
      </c>
      <c r="H396" s="170"/>
      <c r="I396" s="171">
        <f>I336+I342+I361+I380+I393+I366+I353+I347</f>
        <v>3404213.54</v>
      </c>
    </row>
    <row r="397" spans="1:9" x14ac:dyDescent="0.25">
      <c r="A397" s="99"/>
      <c r="B397" s="100"/>
      <c r="C397" s="100"/>
      <c r="D397" s="100"/>
      <c r="E397" s="100"/>
      <c r="F397" s="172"/>
      <c r="G397" s="173"/>
      <c r="H397" s="173"/>
      <c r="I397" s="174"/>
    </row>
    <row r="398" spans="1:9" x14ac:dyDescent="0.25">
      <c r="A398" s="99"/>
      <c r="B398" s="100"/>
      <c r="C398" s="100"/>
      <c r="D398" s="100"/>
      <c r="E398" s="100"/>
      <c r="F398" s="172"/>
      <c r="G398" s="173"/>
      <c r="H398" s="173"/>
      <c r="I398" s="175"/>
    </row>
    <row r="399" spans="1:9" x14ac:dyDescent="0.25">
      <c r="A399" s="131"/>
      <c r="B399" s="132"/>
      <c r="C399" s="132"/>
      <c r="D399" s="132"/>
      <c r="E399" s="132"/>
      <c r="F399" s="117" t="s">
        <v>419</v>
      </c>
      <c r="G399" s="133"/>
      <c r="H399" s="133"/>
      <c r="I399" s="134"/>
    </row>
    <row r="400" spans="1:9" x14ac:dyDescent="0.25">
      <c r="A400" s="135">
        <v>45118</v>
      </c>
      <c r="B400" s="136"/>
      <c r="C400" s="137" t="s">
        <v>420</v>
      </c>
      <c r="D400" s="137" t="s">
        <v>421</v>
      </c>
      <c r="E400" s="137" t="s">
        <v>289</v>
      </c>
      <c r="F400" s="138"/>
      <c r="G400" s="111" t="s">
        <v>422</v>
      </c>
      <c r="H400" s="111" t="s">
        <v>325</v>
      </c>
      <c r="I400" s="119">
        <v>34000</v>
      </c>
    </row>
    <row r="401" spans="1:9" x14ac:dyDescent="0.25">
      <c r="A401" s="139"/>
      <c r="B401" s="95"/>
      <c r="C401" s="95"/>
      <c r="D401" s="95"/>
      <c r="E401" s="95"/>
      <c r="F401" s="140"/>
      <c r="G401" s="140"/>
      <c r="H401" s="140"/>
      <c r="I401" s="114">
        <f>SUM(I400)</f>
        <v>34000</v>
      </c>
    </row>
    <row r="402" spans="1:9" x14ac:dyDescent="0.25">
      <c r="A402" s="99"/>
      <c r="B402" s="100"/>
      <c r="C402" s="100"/>
      <c r="D402" s="100"/>
      <c r="E402" s="100"/>
      <c r="F402" s="168"/>
      <c r="G402" s="103"/>
      <c r="H402" s="103"/>
      <c r="I402" s="123"/>
    </row>
    <row r="403" spans="1:9" x14ac:dyDescent="0.25">
      <c r="A403" s="99"/>
      <c r="B403" s="100"/>
      <c r="C403" s="100"/>
      <c r="D403" s="100"/>
      <c r="E403" s="100"/>
      <c r="F403" s="168"/>
      <c r="G403" s="103"/>
      <c r="H403" s="103"/>
      <c r="I403" s="123"/>
    </row>
    <row r="404" spans="1:9" x14ac:dyDescent="0.25">
      <c r="A404" s="88"/>
      <c r="B404" s="89"/>
      <c r="C404" s="89"/>
      <c r="D404" s="89"/>
      <c r="E404" s="89"/>
      <c r="F404" s="74" t="s">
        <v>423</v>
      </c>
      <c r="G404" s="90"/>
      <c r="H404" s="90"/>
      <c r="I404" s="91"/>
    </row>
    <row r="405" spans="1:9" x14ac:dyDescent="0.25">
      <c r="A405" s="49">
        <v>45049</v>
      </c>
      <c r="B405" s="92" t="s">
        <v>424</v>
      </c>
      <c r="C405" s="51">
        <v>200104481</v>
      </c>
      <c r="D405" s="51" t="s">
        <v>425</v>
      </c>
      <c r="E405" s="51">
        <v>30</v>
      </c>
      <c r="F405" s="65"/>
      <c r="G405" s="24" t="s">
        <v>426</v>
      </c>
      <c r="H405" s="24" t="s">
        <v>335</v>
      </c>
      <c r="I405" s="76">
        <v>11800</v>
      </c>
    </row>
    <row r="406" spans="1:9" x14ac:dyDescent="0.25">
      <c r="A406" s="49">
        <v>45083</v>
      </c>
      <c r="B406" s="92" t="s">
        <v>427</v>
      </c>
      <c r="C406" s="51">
        <v>200105599</v>
      </c>
      <c r="D406" s="51" t="s">
        <v>428</v>
      </c>
      <c r="E406" s="51">
        <v>30</v>
      </c>
      <c r="F406" s="65"/>
      <c r="G406" s="24" t="s">
        <v>426</v>
      </c>
      <c r="H406" s="24" t="s">
        <v>335</v>
      </c>
      <c r="I406" s="76">
        <v>11800</v>
      </c>
    </row>
    <row r="407" spans="1:9" x14ac:dyDescent="0.25">
      <c r="A407" s="49"/>
      <c r="B407" s="51"/>
      <c r="C407" s="51"/>
      <c r="D407" s="51"/>
      <c r="E407" s="51"/>
      <c r="F407" s="55"/>
      <c r="G407" s="24"/>
      <c r="H407" s="24"/>
      <c r="I407" s="78">
        <f>SUM(I405:J406)</f>
        <v>23600</v>
      </c>
    </row>
    <row r="408" spans="1:9" x14ac:dyDescent="0.25">
      <c r="A408" s="99"/>
      <c r="B408" s="100"/>
      <c r="C408" s="100"/>
      <c r="D408" s="100"/>
      <c r="E408" s="100"/>
      <c r="F408" s="168" t="s">
        <v>127</v>
      </c>
      <c r="G408" s="103"/>
      <c r="H408" s="103"/>
      <c r="I408" s="123"/>
    </row>
    <row r="409" spans="1:9" x14ac:dyDescent="0.25">
      <c r="A409" s="99"/>
      <c r="B409" s="100"/>
      <c r="C409" s="100"/>
      <c r="D409" s="100"/>
      <c r="E409" s="100"/>
      <c r="F409" s="168"/>
      <c r="G409" s="103"/>
      <c r="H409" s="103"/>
      <c r="I409" s="123"/>
    </row>
    <row r="410" spans="1:9" x14ac:dyDescent="0.25">
      <c r="A410" s="155"/>
      <c r="B410" s="156"/>
      <c r="C410" s="156"/>
      <c r="D410" s="156"/>
      <c r="E410" s="156"/>
      <c r="F410" s="117" t="s">
        <v>429</v>
      </c>
      <c r="G410" s="157"/>
      <c r="H410" s="157"/>
      <c r="I410" s="62"/>
    </row>
    <row r="411" spans="1:9" x14ac:dyDescent="0.25">
      <c r="A411" s="49">
        <v>45124</v>
      </c>
      <c r="B411" s="50" t="s">
        <v>430</v>
      </c>
      <c r="C411" s="50" t="s">
        <v>431</v>
      </c>
      <c r="D411" s="50" t="s">
        <v>211</v>
      </c>
      <c r="E411" s="23">
        <v>30</v>
      </c>
      <c r="F411" s="76"/>
      <c r="G411" s="24" t="s">
        <v>162</v>
      </c>
      <c r="H411" s="24" t="s">
        <v>163</v>
      </c>
      <c r="I411" s="76">
        <v>159600</v>
      </c>
    </row>
    <row r="412" spans="1:9" x14ac:dyDescent="0.25">
      <c r="A412" s="49">
        <v>45131</v>
      </c>
      <c r="B412" s="50" t="s">
        <v>432</v>
      </c>
      <c r="C412" s="50" t="s">
        <v>433</v>
      </c>
      <c r="D412" s="50" t="s">
        <v>434</v>
      </c>
      <c r="E412" s="23">
        <v>30</v>
      </c>
      <c r="F412" s="76"/>
      <c r="G412" s="24" t="s">
        <v>162</v>
      </c>
      <c r="H412" s="24" t="s">
        <v>163</v>
      </c>
      <c r="I412" s="76">
        <v>697500</v>
      </c>
    </row>
    <row r="413" spans="1:9" x14ac:dyDescent="0.25">
      <c r="A413" s="49"/>
      <c r="B413" s="51"/>
      <c r="C413" s="51"/>
      <c r="D413" s="51"/>
      <c r="E413" s="51"/>
      <c r="F413" s="76"/>
      <c r="G413" s="24"/>
      <c r="H413" s="24"/>
      <c r="I413" s="78">
        <f>SUM(I411:I412)</f>
        <v>857100</v>
      </c>
    </row>
    <row r="414" spans="1:9" x14ac:dyDescent="0.25">
      <c r="A414" s="99"/>
      <c r="B414" s="100"/>
      <c r="C414" s="100"/>
      <c r="D414" s="100"/>
      <c r="E414" s="100"/>
      <c r="F414" s="168"/>
      <c r="G414" s="103"/>
      <c r="H414" s="103"/>
      <c r="I414" s="123"/>
    </row>
    <row r="415" spans="1:9" x14ac:dyDescent="0.25">
      <c r="A415" s="99"/>
      <c r="B415" s="100"/>
      <c r="C415" s="100"/>
      <c r="D415" s="100"/>
      <c r="E415" s="100"/>
      <c r="F415" s="168"/>
      <c r="G415" s="103"/>
      <c r="H415" s="103"/>
      <c r="I415" s="123"/>
    </row>
    <row r="416" spans="1:9" x14ac:dyDescent="0.25">
      <c r="A416" s="45"/>
      <c r="B416" s="46"/>
      <c r="C416" s="46"/>
      <c r="D416" s="46"/>
      <c r="E416" s="46"/>
      <c r="F416" s="74" t="s">
        <v>435</v>
      </c>
      <c r="G416" s="47"/>
      <c r="H416" s="47"/>
      <c r="I416" s="75"/>
    </row>
    <row r="417" spans="1:9" x14ac:dyDescent="0.25">
      <c r="A417" s="49">
        <v>45068</v>
      </c>
      <c r="B417" s="51" t="s">
        <v>436</v>
      </c>
      <c r="C417" s="51">
        <v>135</v>
      </c>
      <c r="D417" s="51" t="s">
        <v>437</v>
      </c>
      <c r="E417" s="51">
        <v>60</v>
      </c>
      <c r="F417" s="52"/>
      <c r="G417" s="24" t="s">
        <v>106</v>
      </c>
      <c r="H417" s="24" t="s">
        <v>107</v>
      </c>
      <c r="I417" s="76">
        <v>297360</v>
      </c>
    </row>
    <row r="418" spans="1:9" x14ac:dyDescent="0.25">
      <c r="A418" s="49"/>
      <c r="B418" s="51"/>
      <c r="C418" s="51" t="s">
        <v>127</v>
      </c>
      <c r="D418" s="51"/>
      <c r="E418" s="51"/>
      <c r="F418" s="52"/>
      <c r="G418" s="24"/>
      <c r="H418" s="24"/>
      <c r="I418" s="78">
        <f>SUM(I417:I417)</f>
        <v>297360</v>
      </c>
    </row>
    <row r="419" spans="1:9" x14ac:dyDescent="0.25">
      <c r="A419" s="57"/>
      <c r="B419" s="58"/>
      <c r="C419" s="58"/>
      <c r="D419" s="58"/>
      <c r="E419" s="58"/>
      <c r="F419" s="122"/>
      <c r="G419" s="33"/>
      <c r="H419" s="33"/>
      <c r="I419" s="123"/>
    </row>
    <row r="420" spans="1:9" x14ac:dyDescent="0.25">
      <c r="A420" s="57"/>
      <c r="B420" s="58"/>
      <c r="C420" s="58"/>
      <c r="D420" s="58"/>
      <c r="E420" s="58"/>
      <c r="F420" s="122"/>
      <c r="G420" s="33"/>
      <c r="H420" s="33"/>
      <c r="I420" s="123"/>
    </row>
    <row r="421" spans="1:9" x14ac:dyDescent="0.25">
      <c r="A421" s="88"/>
      <c r="B421" s="89"/>
      <c r="C421" s="89"/>
      <c r="D421" s="89"/>
      <c r="E421" s="89"/>
      <c r="F421" s="93" t="s">
        <v>438</v>
      </c>
      <c r="G421" s="90"/>
      <c r="H421" s="90"/>
      <c r="I421" s="91"/>
    </row>
    <row r="422" spans="1:9" x14ac:dyDescent="0.25">
      <c r="A422" s="49">
        <v>46167</v>
      </c>
      <c r="B422" s="92" t="s">
        <v>439</v>
      </c>
      <c r="C422" s="51">
        <v>9100583375</v>
      </c>
      <c r="D422" s="51" t="s">
        <v>440</v>
      </c>
      <c r="E422" s="51">
        <v>30</v>
      </c>
      <c r="F422" s="55"/>
      <c r="G422" s="24" t="s">
        <v>162</v>
      </c>
      <c r="H422" s="24" t="s">
        <v>163</v>
      </c>
      <c r="I422" s="76">
        <v>39000</v>
      </c>
    </row>
    <row r="423" spans="1:9" x14ac:dyDescent="0.25">
      <c r="A423" s="49">
        <v>45100</v>
      </c>
      <c r="B423" s="92" t="s">
        <v>441</v>
      </c>
      <c r="C423" s="51">
        <v>9100594391</v>
      </c>
      <c r="D423" s="51" t="s">
        <v>442</v>
      </c>
      <c r="E423" s="51">
        <v>30</v>
      </c>
      <c r="F423" s="52"/>
      <c r="G423" s="24" t="s">
        <v>162</v>
      </c>
      <c r="H423" s="24" t="s">
        <v>163</v>
      </c>
      <c r="I423" s="76">
        <v>102500</v>
      </c>
    </row>
    <row r="424" spans="1:9" x14ac:dyDescent="0.25">
      <c r="A424" s="49"/>
      <c r="B424" s="92"/>
      <c r="C424" s="51"/>
      <c r="D424" s="51"/>
      <c r="E424" s="51"/>
      <c r="F424" s="55"/>
      <c r="G424" s="24"/>
      <c r="H424" s="24"/>
      <c r="I424" s="78">
        <f>SUM(I422:I423)</f>
        <v>141500</v>
      </c>
    </row>
    <row r="425" spans="1:9" x14ac:dyDescent="0.25">
      <c r="A425" s="57"/>
      <c r="B425" s="58"/>
      <c r="C425" s="58"/>
      <c r="D425" s="58"/>
      <c r="E425" s="58"/>
      <c r="F425" s="162"/>
      <c r="G425" s="33"/>
      <c r="H425" s="33"/>
      <c r="I425" s="123"/>
    </row>
    <row r="426" spans="1:9" x14ac:dyDescent="0.25">
      <c r="A426" s="57"/>
      <c r="B426" s="58"/>
      <c r="C426" s="58"/>
      <c r="D426" s="58"/>
      <c r="E426" s="58"/>
      <c r="F426" s="162"/>
      <c r="G426" s="33"/>
      <c r="H426" s="33"/>
      <c r="I426" s="123"/>
    </row>
    <row r="427" spans="1:9" x14ac:dyDescent="0.25">
      <c r="A427" s="45"/>
      <c r="B427" s="46"/>
      <c r="C427" s="46"/>
      <c r="D427" s="46"/>
      <c r="E427" s="46"/>
      <c r="F427" s="74" t="s">
        <v>443</v>
      </c>
      <c r="G427" s="47"/>
      <c r="H427" s="47"/>
      <c r="I427" s="75"/>
    </row>
    <row r="428" spans="1:9" x14ac:dyDescent="0.25">
      <c r="A428" s="49">
        <v>45071</v>
      </c>
      <c r="B428" s="51"/>
      <c r="C428" s="51">
        <v>251</v>
      </c>
      <c r="D428" s="51" t="s">
        <v>444</v>
      </c>
      <c r="E428" s="51">
        <v>30</v>
      </c>
      <c r="F428" s="52"/>
      <c r="G428" s="24" t="s">
        <v>90</v>
      </c>
      <c r="H428" s="159" t="s">
        <v>91</v>
      </c>
      <c r="I428" s="76">
        <v>67425</v>
      </c>
    </row>
    <row r="429" spans="1:9" x14ac:dyDescent="0.25">
      <c r="A429" s="49">
        <v>45091</v>
      </c>
      <c r="B429" s="51" t="s">
        <v>445</v>
      </c>
      <c r="C429" s="51">
        <v>256</v>
      </c>
      <c r="D429" s="51" t="s">
        <v>446</v>
      </c>
      <c r="E429" s="51">
        <v>30</v>
      </c>
      <c r="F429" s="52"/>
      <c r="G429" s="24" t="s">
        <v>90</v>
      </c>
      <c r="H429" s="160" t="s">
        <v>91</v>
      </c>
      <c r="I429" s="76">
        <v>124837.2</v>
      </c>
    </row>
    <row r="430" spans="1:9" x14ac:dyDescent="0.25">
      <c r="A430" s="49">
        <v>45098</v>
      </c>
      <c r="B430" s="51" t="s">
        <v>445</v>
      </c>
      <c r="C430" s="51">
        <v>257</v>
      </c>
      <c r="D430" s="51" t="s">
        <v>447</v>
      </c>
      <c r="E430" s="51">
        <v>30</v>
      </c>
      <c r="F430" s="52"/>
      <c r="G430" s="24" t="s">
        <v>90</v>
      </c>
      <c r="H430" s="160" t="s">
        <v>91</v>
      </c>
      <c r="I430" s="76">
        <v>124815</v>
      </c>
    </row>
    <row r="431" spans="1:9" x14ac:dyDescent="0.25">
      <c r="A431" s="49">
        <v>45107</v>
      </c>
      <c r="B431" s="51" t="s">
        <v>448</v>
      </c>
      <c r="C431" s="51">
        <v>258</v>
      </c>
      <c r="D431" s="51" t="s">
        <v>449</v>
      </c>
      <c r="E431" s="51">
        <v>30</v>
      </c>
      <c r="F431" s="52"/>
      <c r="G431" s="24" t="s">
        <v>90</v>
      </c>
      <c r="H431" s="159" t="s">
        <v>91</v>
      </c>
      <c r="I431" s="76">
        <v>227823</v>
      </c>
    </row>
    <row r="432" spans="1:9" x14ac:dyDescent="0.25">
      <c r="A432" s="49">
        <v>45119</v>
      </c>
      <c r="B432" s="51" t="s">
        <v>450</v>
      </c>
      <c r="C432" s="51">
        <v>262</v>
      </c>
      <c r="D432" s="51" t="s">
        <v>451</v>
      </c>
      <c r="E432" s="51">
        <v>30</v>
      </c>
      <c r="F432" s="52"/>
      <c r="G432" s="24" t="s">
        <v>452</v>
      </c>
      <c r="H432" s="159" t="s">
        <v>453</v>
      </c>
      <c r="I432" s="76">
        <v>485054.4</v>
      </c>
    </row>
    <row r="433" spans="1:9" x14ac:dyDescent="0.25">
      <c r="A433" s="49"/>
      <c r="B433" s="51"/>
      <c r="C433" s="51"/>
      <c r="D433" s="51"/>
      <c r="E433" s="51"/>
      <c r="F433" s="52"/>
      <c r="G433" s="24"/>
      <c r="H433" s="24"/>
      <c r="I433" s="78">
        <f>SUM(I428:I432)</f>
        <v>1029954.6</v>
      </c>
    </row>
    <row r="434" spans="1:9" x14ac:dyDescent="0.25">
      <c r="A434" s="57"/>
      <c r="B434" s="58"/>
      <c r="C434" s="58"/>
      <c r="D434" s="58"/>
      <c r="E434" s="58"/>
      <c r="F434" s="162"/>
      <c r="G434" s="33"/>
      <c r="H434" s="33"/>
      <c r="I434" s="123"/>
    </row>
    <row r="435" spans="1:9" x14ac:dyDescent="0.25">
      <c r="A435" s="57"/>
      <c r="B435" s="58"/>
      <c r="C435" s="58"/>
      <c r="D435" s="58"/>
      <c r="E435" s="58"/>
      <c r="F435" s="162"/>
      <c r="G435" s="33"/>
      <c r="H435" s="33"/>
      <c r="I435" s="123"/>
    </row>
    <row r="436" spans="1:9" x14ac:dyDescent="0.25">
      <c r="A436" s="124"/>
      <c r="B436" s="125"/>
      <c r="C436" s="125"/>
      <c r="D436" s="125"/>
      <c r="E436" s="125"/>
      <c r="F436" s="73" t="s">
        <v>454</v>
      </c>
      <c r="G436" s="115"/>
      <c r="H436" s="176"/>
      <c r="I436" s="177"/>
    </row>
    <row r="437" spans="1:9" x14ac:dyDescent="0.25">
      <c r="A437" s="49">
        <v>45069</v>
      </c>
      <c r="B437" s="92"/>
      <c r="C437" s="51">
        <v>130</v>
      </c>
      <c r="D437" s="51" t="s">
        <v>455</v>
      </c>
      <c r="E437" s="51">
        <v>30</v>
      </c>
      <c r="F437" s="55"/>
      <c r="G437" s="24" t="s">
        <v>456</v>
      </c>
      <c r="H437" s="24" t="s">
        <v>457</v>
      </c>
      <c r="I437" s="76">
        <v>72000</v>
      </c>
    </row>
    <row r="438" spans="1:9" x14ac:dyDescent="0.25">
      <c r="A438" s="49">
        <v>45069</v>
      </c>
      <c r="B438" s="92"/>
      <c r="C438" s="51">
        <v>131</v>
      </c>
      <c r="D438" s="51" t="s">
        <v>458</v>
      </c>
      <c r="E438" s="51">
        <v>30</v>
      </c>
      <c r="F438" s="55"/>
      <c r="G438" s="24" t="s">
        <v>456</v>
      </c>
      <c r="H438" s="178" t="s">
        <v>457</v>
      </c>
      <c r="I438" s="76">
        <v>64000</v>
      </c>
    </row>
    <row r="439" spans="1:9" x14ac:dyDescent="0.25">
      <c r="A439" s="70"/>
      <c r="B439" s="179"/>
      <c r="C439" s="71"/>
      <c r="D439" s="71"/>
      <c r="E439" s="71"/>
      <c r="F439" s="77"/>
      <c r="G439" s="29"/>
      <c r="H439" s="180"/>
      <c r="I439" s="78">
        <f>SUM(I437:J438)</f>
        <v>136000</v>
      </c>
    </row>
    <row r="440" spans="1:9" x14ac:dyDescent="0.25">
      <c r="A440" s="57"/>
      <c r="B440" s="181"/>
      <c r="C440" s="58"/>
      <c r="D440" s="58"/>
      <c r="E440" s="58"/>
      <c r="F440" s="162"/>
      <c r="G440" s="33"/>
      <c r="H440" s="33"/>
      <c r="I440" s="123"/>
    </row>
    <row r="441" spans="1:9" x14ac:dyDescent="0.25">
      <c r="A441" s="57"/>
      <c r="B441" s="58"/>
      <c r="C441" s="58"/>
      <c r="D441" s="58"/>
      <c r="E441" s="58"/>
      <c r="F441" s="162"/>
      <c r="G441" s="33"/>
      <c r="H441" s="33"/>
      <c r="I441" s="123"/>
    </row>
    <row r="442" spans="1:9" x14ac:dyDescent="0.25">
      <c r="A442" s="45"/>
      <c r="B442" s="46"/>
      <c r="C442" s="46"/>
      <c r="D442" s="46"/>
      <c r="E442" s="46"/>
      <c r="F442" s="73" t="s">
        <v>459</v>
      </c>
      <c r="G442" s="47"/>
      <c r="H442" s="47"/>
      <c r="I442" s="75"/>
    </row>
    <row r="443" spans="1:9" x14ac:dyDescent="0.25">
      <c r="A443" s="49">
        <v>45105</v>
      </c>
      <c r="B443" s="51" t="s">
        <v>460</v>
      </c>
      <c r="C443" s="51">
        <v>1300426</v>
      </c>
      <c r="D443" s="51" t="s">
        <v>461</v>
      </c>
      <c r="E443" s="51">
        <v>30</v>
      </c>
      <c r="F443" s="77"/>
      <c r="G443" s="24" t="s">
        <v>462</v>
      </c>
      <c r="H443" s="24" t="s">
        <v>132</v>
      </c>
      <c r="I443" s="76">
        <v>106150</v>
      </c>
    </row>
    <row r="444" spans="1:9" x14ac:dyDescent="0.25">
      <c r="A444" s="49">
        <v>45117</v>
      </c>
      <c r="B444" s="51" t="s">
        <v>463</v>
      </c>
      <c r="C444" s="51">
        <v>1300427</v>
      </c>
      <c r="D444" s="51" t="s">
        <v>464</v>
      </c>
      <c r="E444" s="51">
        <v>30</v>
      </c>
      <c r="F444" s="182"/>
      <c r="G444" s="24" t="s">
        <v>465</v>
      </c>
      <c r="H444" s="24" t="s">
        <v>132</v>
      </c>
      <c r="I444" s="76">
        <v>172634</v>
      </c>
    </row>
    <row r="445" spans="1:9" x14ac:dyDescent="0.25">
      <c r="A445" s="49">
        <v>45126</v>
      </c>
      <c r="B445" s="51" t="s">
        <v>466</v>
      </c>
      <c r="C445" s="51">
        <v>1300437</v>
      </c>
      <c r="D445" s="51" t="s">
        <v>467</v>
      </c>
      <c r="E445" s="51">
        <v>30</v>
      </c>
      <c r="F445" s="182"/>
      <c r="G445" s="24" t="s">
        <v>162</v>
      </c>
      <c r="H445" s="24" t="s">
        <v>163</v>
      </c>
      <c r="I445" s="76">
        <v>18461.45</v>
      </c>
    </row>
    <row r="446" spans="1:9" x14ac:dyDescent="0.25">
      <c r="A446" s="70"/>
      <c r="B446" s="71"/>
      <c r="C446" s="71"/>
      <c r="D446" s="71"/>
      <c r="E446" s="71"/>
      <c r="F446" s="77"/>
      <c r="G446" s="29"/>
      <c r="H446" s="29"/>
      <c r="I446" s="78">
        <f>SUM(I443:I445)</f>
        <v>297245.45</v>
      </c>
    </row>
    <row r="447" spans="1:9" x14ac:dyDescent="0.25">
      <c r="A447" s="57"/>
      <c r="B447" s="58"/>
      <c r="C447" s="58"/>
      <c r="D447" s="58"/>
      <c r="E447" s="58"/>
      <c r="F447" s="162"/>
      <c r="G447" s="33"/>
      <c r="H447" s="33"/>
      <c r="I447" s="123"/>
    </row>
    <row r="448" spans="1:9" x14ac:dyDescent="0.25">
      <c r="A448" s="57"/>
      <c r="B448" s="58"/>
      <c r="C448" s="58"/>
      <c r="D448" s="58"/>
      <c r="E448" s="58"/>
      <c r="F448" s="162"/>
      <c r="G448" s="33"/>
      <c r="H448" s="33"/>
      <c r="I448" s="123"/>
    </row>
    <row r="449" spans="1:9" x14ac:dyDescent="0.25">
      <c r="A449" s="45"/>
      <c r="B449" s="46"/>
      <c r="C449" s="46"/>
      <c r="D449" s="46"/>
      <c r="E449" s="46"/>
      <c r="F449" s="73" t="s">
        <v>468</v>
      </c>
      <c r="G449" s="47"/>
      <c r="H449" s="47"/>
      <c r="I449" s="75"/>
    </row>
    <row r="450" spans="1:9" x14ac:dyDescent="0.25">
      <c r="A450" s="49">
        <v>45132</v>
      </c>
      <c r="B450" s="51" t="s">
        <v>469</v>
      </c>
      <c r="C450" s="51" t="s">
        <v>470</v>
      </c>
      <c r="D450" s="51" t="s">
        <v>471</v>
      </c>
      <c r="E450" s="51">
        <v>30</v>
      </c>
      <c r="F450" s="55"/>
      <c r="G450" s="24" t="s">
        <v>472</v>
      </c>
      <c r="H450" s="24" t="s">
        <v>132</v>
      </c>
      <c r="I450" s="76">
        <v>56640</v>
      </c>
    </row>
    <row r="451" spans="1:9" x14ac:dyDescent="0.25">
      <c r="A451" s="70"/>
      <c r="B451" s="71"/>
      <c r="C451" s="71"/>
      <c r="D451" s="71"/>
      <c r="E451" s="71"/>
      <c r="F451" s="77"/>
      <c r="G451" s="29"/>
      <c r="H451" s="29"/>
      <c r="I451" s="78">
        <f>SUM(I450)</f>
        <v>56640</v>
      </c>
    </row>
    <row r="452" spans="1:9" x14ac:dyDescent="0.25">
      <c r="A452" s="57"/>
      <c r="B452" s="58"/>
      <c r="C452" s="58"/>
      <c r="D452" s="58"/>
      <c r="E452" s="58"/>
      <c r="F452" s="162"/>
      <c r="G452" s="33"/>
      <c r="H452" s="33"/>
      <c r="I452" s="123"/>
    </row>
    <row r="453" spans="1:9" x14ac:dyDescent="0.25">
      <c r="A453" s="57"/>
      <c r="B453" s="58"/>
      <c r="C453" s="58"/>
      <c r="D453" s="58"/>
      <c r="E453" s="58"/>
      <c r="F453" s="162"/>
      <c r="G453" s="33"/>
      <c r="H453" s="33"/>
      <c r="I453" s="123"/>
    </row>
    <row r="454" spans="1:9" x14ac:dyDescent="0.25">
      <c r="A454" s="183"/>
      <c r="B454" s="184"/>
      <c r="C454" s="184"/>
      <c r="D454" s="184"/>
      <c r="E454" s="184"/>
      <c r="F454" s="93" t="s">
        <v>473</v>
      </c>
      <c r="G454" s="185"/>
      <c r="H454" s="185"/>
      <c r="I454" s="62"/>
    </row>
    <row r="455" spans="1:9" x14ac:dyDescent="0.25">
      <c r="A455" s="49">
        <v>45090</v>
      </c>
      <c r="B455" s="51" t="s">
        <v>474</v>
      </c>
      <c r="C455" s="51">
        <v>1186</v>
      </c>
      <c r="D455" s="23" t="s">
        <v>475</v>
      </c>
      <c r="E455" s="23">
        <v>30</v>
      </c>
      <c r="F455" s="77"/>
      <c r="G455" s="55" t="s">
        <v>476</v>
      </c>
      <c r="H455" s="24" t="s">
        <v>325</v>
      </c>
      <c r="I455" s="54">
        <v>16225</v>
      </c>
    </row>
    <row r="456" spans="1:9" x14ac:dyDescent="0.25">
      <c r="A456" s="49">
        <v>45118</v>
      </c>
      <c r="B456" s="51" t="s">
        <v>477</v>
      </c>
      <c r="C456" s="51">
        <v>1211</v>
      </c>
      <c r="D456" s="23" t="s">
        <v>478</v>
      </c>
      <c r="E456" s="23">
        <v>30</v>
      </c>
      <c r="F456" s="77"/>
      <c r="G456" s="55" t="s">
        <v>476</v>
      </c>
      <c r="H456" s="24" t="s">
        <v>325</v>
      </c>
      <c r="I456" s="54">
        <v>14750</v>
      </c>
    </row>
    <row r="457" spans="1:9" x14ac:dyDescent="0.25">
      <c r="A457" s="49">
        <v>45118</v>
      </c>
      <c r="B457" s="51" t="s">
        <v>479</v>
      </c>
      <c r="C457" s="51">
        <v>1212</v>
      </c>
      <c r="D457" s="23" t="s">
        <v>480</v>
      </c>
      <c r="E457" s="23">
        <v>30</v>
      </c>
      <c r="F457" s="77"/>
      <c r="G457" s="55" t="s">
        <v>476</v>
      </c>
      <c r="H457" s="24" t="s">
        <v>325</v>
      </c>
      <c r="I457" s="54">
        <v>14750</v>
      </c>
    </row>
    <row r="458" spans="1:9" x14ac:dyDescent="0.25">
      <c r="A458" s="49">
        <v>45118</v>
      </c>
      <c r="B458" s="51" t="s">
        <v>481</v>
      </c>
      <c r="C458" s="51">
        <v>1213</v>
      </c>
      <c r="D458" s="23" t="s">
        <v>482</v>
      </c>
      <c r="E458" s="23">
        <v>30</v>
      </c>
      <c r="F458" s="77"/>
      <c r="G458" s="55" t="s">
        <v>476</v>
      </c>
      <c r="H458" s="24" t="s">
        <v>325</v>
      </c>
      <c r="I458" s="54">
        <v>8850</v>
      </c>
    </row>
    <row r="459" spans="1:9" x14ac:dyDescent="0.25">
      <c r="A459" s="49">
        <v>45118</v>
      </c>
      <c r="B459" s="51" t="s">
        <v>483</v>
      </c>
      <c r="C459" s="51">
        <v>1214</v>
      </c>
      <c r="D459" s="23" t="s">
        <v>484</v>
      </c>
      <c r="E459" s="23">
        <v>30</v>
      </c>
      <c r="F459" s="77"/>
      <c r="G459" s="55" t="s">
        <v>476</v>
      </c>
      <c r="H459" s="24" t="s">
        <v>325</v>
      </c>
      <c r="I459" s="54">
        <v>17110</v>
      </c>
    </row>
    <row r="460" spans="1:9" x14ac:dyDescent="0.25">
      <c r="A460" s="49">
        <v>45119</v>
      </c>
      <c r="B460" s="51" t="s">
        <v>485</v>
      </c>
      <c r="C460" s="51">
        <v>1216</v>
      </c>
      <c r="D460" s="23" t="s">
        <v>486</v>
      </c>
      <c r="E460" s="23">
        <v>30</v>
      </c>
      <c r="F460" s="87"/>
      <c r="G460" s="55" t="s">
        <v>476</v>
      </c>
      <c r="H460" s="24" t="s">
        <v>325</v>
      </c>
      <c r="I460" s="54">
        <v>14750</v>
      </c>
    </row>
    <row r="461" spans="1:9" x14ac:dyDescent="0.25">
      <c r="A461" s="49"/>
      <c r="B461" s="71"/>
      <c r="C461" s="71"/>
      <c r="D461" s="23"/>
      <c r="E461" s="23"/>
      <c r="F461" s="77"/>
      <c r="G461" s="55"/>
      <c r="H461" s="24"/>
      <c r="I461" s="78">
        <f>SUM(I455:I460)</f>
        <v>86435</v>
      </c>
    </row>
    <row r="462" spans="1:9" x14ac:dyDescent="0.25">
      <c r="A462" s="99"/>
      <c r="B462" s="100"/>
      <c r="C462" s="100"/>
      <c r="D462" s="100"/>
      <c r="E462" s="100"/>
      <c r="F462" s="101"/>
      <c r="G462" s="101"/>
      <c r="H462" s="101"/>
      <c r="I462" s="60"/>
    </row>
    <row r="463" spans="1:9" x14ac:dyDescent="0.25">
      <c r="A463" s="99"/>
      <c r="B463" s="100"/>
      <c r="C463" s="100"/>
      <c r="D463" s="100"/>
      <c r="E463" s="100"/>
      <c r="F463" s="101"/>
      <c r="G463" s="101"/>
      <c r="H463" s="101"/>
      <c r="I463" s="60"/>
    </row>
    <row r="464" spans="1:9" x14ac:dyDescent="0.25">
      <c r="A464" s="94"/>
      <c r="B464" s="109"/>
      <c r="C464" s="109"/>
      <c r="D464" s="109"/>
      <c r="E464" s="109"/>
      <c r="F464" s="96" t="s">
        <v>207</v>
      </c>
      <c r="G464" s="97" t="s">
        <v>487</v>
      </c>
      <c r="H464" s="97"/>
      <c r="I464" s="98">
        <f>I401+I407+I418+I424+I433+I413+I439+I451+I461+I446</f>
        <v>2959835.0500000003</v>
      </c>
    </row>
    <row r="465" spans="1:9" x14ac:dyDescent="0.25">
      <c r="A465" s="57"/>
      <c r="B465" s="100"/>
      <c r="C465" s="100"/>
      <c r="D465" s="100"/>
      <c r="E465" s="100"/>
      <c r="F465" s="122"/>
      <c r="G465" s="33"/>
      <c r="H465" s="33"/>
      <c r="I465" s="123"/>
    </row>
    <row r="466" spans="1:9" x14ac:dyDescent="0.25">
      <c r="A466" s="57"/>
      <c r="B466" s="100"/>
      <c r="C466" s="100" t="s">
        <v>488</v>
      </c>
      <c r="D466" s="100"/>
      <c r="E466" s="100"/>
      <c r="F466" s="122"/>
      <c r="G466" s="33"/>
      <c r="H466" s="33"/>
      <c r="I466" s="123"/>
    </row>
    <row r="467" spans="1:9" ht="15.75" thickBot="1" x14ac:dyDescent="0.3">
      <c r="A467" s="57"/>
      <c r="B467" s="100"/>
      <c r="C467" s="100"/>
      <c r="D467" s="100"/>
      <c r="E467" s="100"/>
      <c r="F467" s="122"/>
      <c r="G467" s="33"/>
      <c r="H467" s="33"/>
      <c r="I467" s="123"/>
    </row>
    <row r="468" spans="1:9" ht="15.75" thickBot="1" x14ac:dyDescent="0.3">
      <c r="A468" s="186"/>
      <c r="B468" s="187"/>
      <c r="C468" s="188"/>
      <c r="D468" s="188"/>
      <c r="E468" s="188"/>
      <c r="F468" s="189" t="s">
        <v>489</v>
      </c>
      <c r="G468" s="190" t="s">
        <v>208</v>
      </c>
      <c r="H468" s="191"/>
      <c r="I468" s="192">
        <f>I188+I235+I329+I396+I464</f>
        <v>17171304.760000002</v>
      </c>
    </row>
    <row r="469" spans="1:9" x14ac:dyDescent="0.25">
      <c r="A469" s="193"/>
      <c r="B469" s="100"/>
      <c r="C469" s="100"/>
      <c r="D469" s="100"/>
      <c r="E469" s="100"/>
      <c r="F469" s="194"/>
      <c r="G469" s="162"/>
      <c r="H469" s="162"/>
      <c r="I469" s="60"/>
    </row>
    <row r="470" spans="1:9" x14ac:dyDescent="0.25">
      <c r="A470" s="193" t="s">
        <v>490</v>
      </c>
      <c r="B470" s="100"/>
      <c r="C470" s="100"/>
      <c r="D470" s="100"/>
      <c r="E470" s="100"/>
      <c r="F470" s="194" t="s">
        <v>127</v>
      </c>
      <c r="G470" s="162"/>
      <c r="H470" s="162"/>
      <c r="I470" s="60"/>
    </row>
    <row r="471" spans="1:9" x14ac:dyDescent="0.25">
      <c r="A471" s="193"/>
      <c r="B471" s="100"/>
      <c r="C471" s="100"/>
      <c r="D471" s="100"/>
      <c r="E471" s="100"/>
      <c r="F471" s="194"/>
      <c r="G471" s="162"/>
      <c r="H471" s="162"/>
      <c r="I471" s="60"/>
    </row>
    <row r="472" spans="1:9" x14ac:dyDescent="0.25">
      <c r="A472" s="193"/>
      <c r="B472" s="100"/>
      <c r="C472" s="100"/>
      <c r="D472" s="100"/>
      <c r="E472" s="100"/>
      <c r="F472" s="194"/>
      <c r="G472" s="162"/>
      <c r="H472" s="162"/>
      <c r="I472" s="60"/>
    </row>
    <row r="473" spans="1:9" x14ac:dyDescent="0.25">
      <c r="A473" s="57" t="s">
        <v>491</v>
      </c>
      <c r="B473" s="57"/>
      <c r="C473" s="57"/>
      <c r="D473" s="57"/>
      <c r="E473" s="57"/>
      <c r="F473" s="57"/>
      <c r="G473" s="57"/>
      <c r="H473" s="57"/>
      <c r="I473" s="57"/>
    </row>
    <row r="474" spans="1:9" ht="15.75" thickBot="1" x14ac:dyDescent="0.3">
      <c r="A474" s="193"/>
      <c r="B474" s="100"/>
      <c r="C474" s="100"/>
      <c r="D474" s="100"/>
      <c r="E474" s="100"/>
      <c r="F474" s="194"/>
      <c r="G474" s="162"/>
      <c r="H474" s="162"/>
      <c r="I474" s="60"/>
    </row>
    <row r="475" spans="1:9" ht="15.75" thickBot="1" x14ac:dyDescent="0.3">
      <c r="A475" s="195" t="s">
        <v>492</v>
      </c>
      <c r="B475" s="196"/>
      <c r="C475" s="197"/>
      <c r="D475" s="198" t="s">
        <v>493</v>
      </c>
      <c r="E475" s="196"/>
      <c r="F475" s="199"/>
      <c r="G475" s="200"/>
      <c r="H475" s="200"/>
      <c r="I475" s="201" t="s">
        <v>494</v>
      </c>
    </row>
    <row r="476" spans="1:9" x14ac:dyDescent="0.25">
      <c r="A476" s="202" t="s">
        <v>495</v>
      </c>
      <c r="B476" s="203"/>
      <c r="C476" s="204"/>
      <c r="D476" s="205" t="s">
        <v>496</v>
      </c>
      <c r="E476" s="206"/>
      <c r="F476" s="207"/>
      <c r="G476" s="208"/>
      <c r="H476" s="209"/>
      <c r="I476" s="210">
        <v>17097.61</v>
      </c>
    </row>
    <row r="477" spans="1:9" x14ac:dyDescent="0.25">
      <c r="A477" s="211" t="s">
        <v>237</v>
      </c>
      <c r="B477" s="212"/>
      <c r="C477" s="213"/>
      <c r="D477" s="214" t="s">
        <v>497</v>
      </c>
      <c r="E477" s="215"/>
      <c r="F477" s="216"/>
      <c r="G477" s="217"/>
      <c r="H477" s="218"/>
      <c r="I477" s="219">
        <v>668912.38</v>
      </c>
    </row>
    <row r="478" spans="1:9" x14ac:dyDescent="0.25">
      <c r="A478" s="211" t="s">
        <v>498</v>
      </c>
      <c r="B478" s="212"/>
      <c r="C478" s="213"/>
      <c r="D478" s="214" t="s">
        <v>499</v>
      </c>
      <c r="E478" s="215"/>
      <c r="F478" s="216"/>
      <c r="G478" s="217"/>
      <c r="H478" s="218"/>
      <c r="I478" s="219">
        <v>61979.5</v>
      </c>
    </row>
    <row r="479" spans="1:9" ht="15.75" thickBot="1" x14ac:dyDescent="0.3">
      <c r="A479" s="220" t="s">
        <v>500</v>
      </c>
      <c r="B479" s="58"/>
      <c r="C479" s="221"/>
      <c r="D479" s="222" t="s">
        <v>501</v>
      </c>
      <c r="E479" s="100"/>
      <c r="F479" s="194"/>
      <c r="G479" s="223"/>
      <c r="H479" s="162"/>
      <c r="I479" s="224">
        <v>807000</v>
      </c>
    </row>
    <row r="480" spans="1:9" ht="15.75" thickBot="1" x14ac:dyDescent="0.3">
      <c r="A480" s="195" t="s">
        <v>502</v>
      </c>
      <c r="B480" s="196"/>
      <c r="C480" s="196"/>
      <c r="D480" s="196"/>
      <c r="E480" s="196"/>
      <c r="F480" s="199"/>
      <c r="G480" s="225"/>
      <c r="H480" s="200"/>
      <c r="I480" s="226">
        <f>SUM(I476:I479)</f>
        <v>1554989.49</v>
      </c>
    </row>
    <row r="481" spans="1:9" x14ac:dyDescent="0.25">
      <c r="A481" s="193"/>
      <c r="B481" s="100"/>
      <c r="C481" s="100"/>
      <c r="D481" s="100"/>
      <c r="E481" s="100"/>
      <c r="F481" s="194"/>
      <c r="G481" s="162"/>
      <c r="H481" s="162"/>
      <c r="I481" s="60"/>
    </row>
    <row r="482" spans="1:9" x14ac:dyDescent="0.25">
      <c r="A482" s="193"/>
      <c r="B482" s="100"/>
      <c r="C482" s="100"/>
      <c r="D482" s="100"/>
      <c r="E482" s="100"/>
      <c r="F482" s="194"/>
      <c r="G482" s="162"/>
      <c r="H482" s="162"/>
      <c r="I482" s="60"/>
    </row>
    <row r="483" spans="1:9" ht="15.75" thickBot="1" x14ac:dyDescent="0.3">
      <c r="A483" s="193"/>
      <c r="B483" s="100"/>
      <c r="C483" s="100"/>
      <c r="D483" s="100"/>
      <c r="E483" s="100"/>
      <c r="F483" s="194"/>
      <c r="G483" s="162"/>
      <c r="H483" s="162"/>
      <c r="I483" s="60"/>
    </row>
    <row r="484" spans="1:9" ht="15.75" thickBot="1" x14ac:dyDescent="0.3">
      <c r="A484" s="227" t="s">
        <v>503</v>
      </c>
      <c r="B484" s="187"/>
      <c r="C484" s="188"/>
      <c r="D484" s="188"/>
      <c r="E484" s="188"/>
      <c r="F484" s="189" t="s">
        <v>489</v>
      </c>
      <c r="G484" s="190" t="s">
        <v>208</v>
      </c>
      <c r="H484" s="191"/>
      <c r="I484" s="192">
        <f>I468-I480</f>
        <v>15616315.270000001</v>
      </c>
    </row>
    <row r="485" spans="1:9" x14ac:dyDescent="0.25">
      <c r="A485" s="193"/>
      <c r="B485" s="100"/>
      <c r="C485" s="100"/>
      <c r="D485" s="100"/>
      <c r="E485" s="100"/>
      <c r="F485" s="194"/>
      <c r="G485" s="162"/>
      <c r="H485" s="162"/>
      <c r="I485" s="60"/>
    </row>
    <row r="486" spans="1:9" x14ac:dyDescent="0.25">
      <c r="A486" s="193"/>
      <c r="B486" s="100"/>
      <c r="C486" s="100"/>
      <c r="D486" s="100"/>
      <c r="E486" s="100"/>
      <c r="F486" s="194"/>
      <c r="G486" s="162"/>
      <c r="H486" s="162"/>
      <c r="I486" s="60"/>
    </row>
    <row r="487" spans="1:9" x14ac:dyDescent="0.25">
      <c r="A487" s="193"/>
      <c r="B487" s="100"/>
      <c r="C487" s="100"/>
      <c r="D487" s="100"/>
      <c r="E487" s="100"/>
      <c r="F487" s="194"/>
      <c r="G487" s="162"/>
      <c r="H487" s="162"/>
      <c r="I487" s="60"/>
    </row>
    <row r="488" spans="1:9" x14ac:dyDescent="0.25">
      <c r="A488" s="193"/>
      <c r="B488" s="100"/>
      <c r="C488" s="100"/>
      <c r="D488" s="100"/>
      <c r="E488" s="100"/>
      <c r="F488" s="194"/>
      <c r="G488" s="162"/>
      <c r="H488" s="162"/>
      <c r="I488" s="60"/>
    </row>
    <row r="489" spans="1:9" x14ac:dyDescent="0.25">
      <c r="A489" s="193"/>
      <c r="B489" s="100"/>
      <c r="C489" s="100"/>
      <c r="D489" s="100"/>
      <c r="E489" s="100"/>
      <c r="F489" s="194"/>
      <c r="G489" s="162"/>
      <c r="H489" s="162"/>
      <c r="I489" s="60"/>
    </row>
    <row r="490" spans="1:9" x14ac:dyDescent="0.25">
      <c r="A490" s="193"/>
      <c r="B490" s="100"/>
      <c r="C490" s="100"/>
      <c r="D490" s="100"/>
      <c r="E490" s="100"/>
      <c r="F490" s="194"/>
      <c r="G490" s="162"/>
      <c r="H490" s="162"/>
      <c r="I490" s="60"/>
    </row>
    <row r="491" spans="1:9" x14ac:dyDescent="0.25">
      <c r="A491" s="228" t="s">
        <v>504</v>
      </c>
      <c r="B491" s="228"/>
      <c r="C491" s="228"/>
      <c r="D491" s="99"/>
      <c r="E491" s="99"/>
      <c r="F491" s="229"/>
      <c r="G491" s="230" t="s">
        <v>505</v>
      </c>
      <c r="H491" s="103"/>
      <c r="I491" s="103"/>
    </row>
    <row r="492" spans="1:9" x14ac:dyDescent="0.25">
      <c r="A492" s="231" t="s">
        <v>506</v>
      </c>
      <c r="B492" s="231"/>
      <c r="C492" s="231"/>
      <c r="D492" s="231"/>
      <c r="E492" s="231"/>
      <c r="F492" s="229"/>
      <c r="G492" s="232" t="s">
        <v>507</v>
      </c>
      <c r="H492" s="233"/>
      <c r="I492" s="233"/>
    </row>
    <row r="493" spans="1:9" x14ac:dyDescent="0.25">
      <c r="A493" s="234"/>
      <c r="B493" s="100"/>
      <c r="C493" s="235"/>
      <c r="D493" s="235"/>
      <c r="E493" s="235"/>
      <c r="F493" s="168"/>
      <c r="G493" s="236"/>
      <c r="H493" s="236"/>
      <c r="I493" s="168"/>
    </row>
    <row r="494" spans="1:9" x14ac:dyDescent="0.25">
      <c r="A494" s="237"/>
      <c r="B494" s="100"/>
      <c r="C494" s="168"/>
      <c r="D494" s="238" t="s">
        <v>508</v>
      </c>
      <c r="E494" s="238"/>
      <c r="F494" s="238"/>
      <c r="G494" s="239"/>
      <c r="H494" s="236"/>
      <c r="I494" s="168"/>
    </row>
    <row r="495" spans="1:9" x14ac:dyDescent="0.25">
      <c r="A495" s="237"/>
      <c r="B495" s="100"/>
      <c r="C495" s="235"/>
      <c r="D495" s="240" t="s">
        <v>509</v>
      </c>
      <c r="E495" s="240"/>
      <c r="F495" s="240"/>
      <c r="G495" s="233"/>
      <c r="H495" s="168"/>
      <c r="I495" s="168"/>
    </row>
    <row r="496" spans="1:9" x14ac:dyDescent="0.25">
      <c r="A496" s="1"/>
      <c r="B496" s="2"/>
      <c r="C496" s="3"/>
      <c r="D496" s="3"/>
      <c r="E496" s="3"/>
      <c r="F496" s="4"/>
      <c r="G496" s="4"/>
      <c r="H496" s="4"/>
      <c r="I496" s="4"/>
    </row>
  </sheetData>
  <mergeCells count="3">
    <mergeCell ref="A7:I7"/>
    <mergeCell ref="D494:F494"/>
    <mergeCell ref="D495:F49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Julio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2023-08-03T12:15:10Z</dcterms:created>
  <dcterms:modified xsi:type="dcterms:W3CDTF">2023-08-03T12:16:13Z</dcterms:modified>
</cp:coreProperties>
</file>